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59" firstSheet="30" activeTab="3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'2部门收支总表（分单位）'!$A$1:$R$13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  <definedName name="_xlnm.Print_Area" localSheetId="31">'9一般公共预算基本支出表（按功能）'!$A$1:$K$33</definedName>
    <definedName name="_xlnm.Print_Area" localSheetId="23">'1部门收支总表'!$A$3:$D$42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<sst xmlns="http://schemas.openxmlformats.org/spreadsheetml/2006/main" count="943" uniqueCount="339">
  <si>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</si>
  <si>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</si>
  <si>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</si>
  <si>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</si>
  <si>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</si>
  <si>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</si>
  <si>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</si>
  <si>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</si>
  <si>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</si>
  <si>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</si>
  <si>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</si>
  <si>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</si>
  <si>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</si>
  <si>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</si>
  <si>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</si>
  <si>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</si>
  <si>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</si>
  <si>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</si>
  <si>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</si>
  <si>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</si>
  <si>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</si>
  <si>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</si>
  <si>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</si>
  <si>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</si>
  <si>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部门名称：抚顺市第六中学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</si>
  <si>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</si>
  <si>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</si>
  <si>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</si>
  <si>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</si>
  <si>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</si>
  <si>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</si>
  <si>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教育支出</t>
  </si>
  <si>
    <t>其中：上级提前告知转移支付资金</t>
  </si>
  <si>
    <t xml:space="preserve">  教育管理事务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</si>
  <si>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</si>
  <si>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</si>
  <si>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</si>
  <si>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</si>
  <si>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</si>
  <si>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 xml:space="preserve">  普通教育</t>
  </si>
  <si>
    <t>五、政府住房基金收入</t>
  </si>
  <si>
    <t xml:space="preserve">    学前教育</t>
  </si>
  <si>
    <t>六、纳入预算管理的政府性基金收入</t>
  </si>
  <si>
    <t xml:space="preserve">    小学教育</t>
  </si>
  <si>
    <t xml:space="preserve">    初中教育</t>
  </si>
  <si>
    <t>七、纳入专户管理的行政事业性收费收入</t>
  </si>
  <si>
    <t xml:space="preserve">    高中教育</t>
  </si>
  <si>
    <t>八、国有资本经营预算拨款收入</t>
  </si>
  <si>
    <t xml:space="preserve">    其他普通教育支出</t>
  </si>
  <si>
    <t>九、单位资金收入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</si>
  <si>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</si>
  <si>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</si>
  <si>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</si>
  <si>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</si>
  <si>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</si>
  <si>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</si>
  <si>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</si>
  <si>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</si>
  <si>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</si>
  <si>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</si>
  <si>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</si>
  <si>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</si>
  <si>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</si>
  <si>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</si>
  <si>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</si>
  <si>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</si>
  <si>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</si>
  <si>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</si>
  <si>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</si>
  <si>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</si>
  <si>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</si>
  <si>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</si>
  <si>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</si>
  <si>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</si>
  <si>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</si>
  <si>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</si>
  <si>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</si>
  <si>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</si>
  <si>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</si>
  <si>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</si>
  <si>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</si>
  <si>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</si>
  <si>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</si>
  <si>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</si>
  <si>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</si>
  <si>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</si>
  <si>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</si>
  <si>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</si>
  <si>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 xml:space="preserve">  抚顺市第六中学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</si>
  <si>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</si>
  <si>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</si>
  <si>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</si>
  <si>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</si>
  <si>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</si>
  <si>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</si>
  <si>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</si>
  <si>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</si>
  <si>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2021年部门支出总体情况表</t>
  </si>
  <si>
    <t>公开表4</t>
  </si>
  <si>
    <t>2</t>
  </si>
  <si>
    <t>3</t>
  </si>
  <si>
    <t>4</t>
  </si>
  <si>
    <t>6=7+8+9+10</t>
  </si>
  <si>
    <t>205</t>
  </si>
  <si>
    <t>02</t>
  </si>
  <si>
    <t xml:space="preserve">  205</t>
  </si>
  <si>
    <t xml:space="preserve">  02</t>
  </si>
  <si>
    <t>04</t>
  </si>
  <si>
    <t>09</t>
  </si>
  <si>
    <t xml:space="preserve">  09</t>
  </si>
  <si>
    <t>99</t>
  </si>
  <si>
    <t>208</t>
  </si>
  <si>
    <t>05</t>
  </si>
  <si>
    <t xml:space="preserve">  208</t>
  </si>
  <si>
    <t xml:space="preserve">  05</t>
  </si>
  <si>
    <t>06</t>
  </si>
  <si>
    <t>210</t>
  </si>
  <si>
    <t>11</t>
  </si>
  <si>
    <t xml:space="preserve">  210</t>
  </si>
  <si>
    <t xml:space="preserve">  11</t>
  </si>
  <si>
    <t>221</t>
  </si>
  <si>
    <t xml:space="preserve">  221</t>
  </si>
  <si>
    <t>01</t>
  </si>
  <si>
    <t>2021年部门支出总体情况表（按功能科目）</t>
  </si>
  <si>
    <t>公开表5</t>
  </si>
  <si>
    <t>按资金来源划分</t>
  </si>
  <si>
    <t xml:space="preserve">  01</t>
  </si>
  <si>
    <t>03</t>
  </si>
  <si>
    <t xml:space="preserve">  03</t>
  </si>
  <si>
    <t>07</t>
  </si>
  <si>
    <t xml:space="preserve">  07</t>
  </si>
  <si>
    <t>2021年部门财政拨款收支总体情况表</t>
  </si>
  <si>
    <t>公开表6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</si>
  <si>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</si>
  <si>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</si>
  <si>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</si>
  <si>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</si>
  <si>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</si>
  <si>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</si>
  <si>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</si>
  <si>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</si>
  <si>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</si>
  <si>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</si>
  <si>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</si>
  <si>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</si>
  <si>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</si>
  <si>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r>
      <t>3</t>
    </r>
    <r>
      <rPr>
        <b/>
        <sz val="10"/>
        <rFont val="宋体"/>
        <family val="0"/>
      </rPr>
      <t>10资本性支出</t>
    </r>
  </si>
  <si>
    <t>2021年部门一般公共预算基本支出表</t>
  </si>
  <si>
    <t>公开表9</t>
  </si>
  <si>
    <t>部门名称： 抚顺市第六中学</t>
  </si>
  <si>
    <t>资金来源</t>
  </si>
  <si>
    <t xml:space="preserve">  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</si>
  <si>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</si>
  <si>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</si>
  <si>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</si>
  <si>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</si>
  <si>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</si>
  <si>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</si>
  <si>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</si>
  <si>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</si>
  <si>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</si>
  <si>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</si>
  <si>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</si>
  <si>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</si>
  <si>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</si>
  <si>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</si>
  <si>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</si>
  <si>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</si>
  <si>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</si>
  <si>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</si>
  <si>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</si>
  <si>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</si>
  <si>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</si>
  <si>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</si>
  <si>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</si>
  <si>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</si>
  <si>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</si>
  <si>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</si>
  <si>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</si>
  <si>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</si>
  <si>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</si>
  <si>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</si>
  <si>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</si>
  <si>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</si>
  <si>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</si>
  <si>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</si>
  <si>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</si>
  <si>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</si>
  <si>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</si>
  <si>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</si>
  <si>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</si>
  <si>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</si>
  <si>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</si>
  <si>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</si>
  <si>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</si>
  <si>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</si>
  <si>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</si>
  <si>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</si>
  <si>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</si>
  <si>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</si>
  <si>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</si>
  <si>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</si>
  <si>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</si>
  <si>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</si>
  <si>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</si>
  <si>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</si>
  <si>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</si>
  <si>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</si>
  <si>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</si>
  <si>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</si>
  <si>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</si>
  <si>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</si>
  <si>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</si>
  <si>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</si>
  <si>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</si>
  <si>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</si>
  <si>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</si>
  <si>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</si>
  <si>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</si>
  <si>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</si>
  <si>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</si>
  <si>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</si>
  <si>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</si>
  <si>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</si>
  <si>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</si>
  <si>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</si>
  <si>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</si>
  <si>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</si>
  <si>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</si>
  <si>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</si>
  <si>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30305</t>
  </si>
  <si>
    <t xml:space="preserve">  生活补助</t>
  </si>
  <si>
    <t>30309</t>
  </si>
  <si>
    <t xml:space="preserve">  奖励金</t>
  </si>
  <si>
    <t>2021年纳入预算管理的行政事业性收费预算支出表</t>
  </si>
  <si>
    <t>公开表11</t>
  </si>
  <si>
    <t>……</t>
  </si>
  <si>
    <t xml:space="preserve">399其他支出 </t>
  </si>
  <si>
    <t>我部门无此项支出，本表为空表。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</si>
  <si>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</si>
  <si>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</si>
  <si>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</si>
  <si>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</si>
  <si>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</si>
  <si>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</si>
  <si>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</si>
  <si>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</si>
  <si>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</si>
  <si>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</si>
  <si>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>信访专项</t>
  </si>
  <si>
    <t>对个人和家庭补助15.5万元。其中：1、原师范学校综合厂占地补偿款5万元；2、六中印刷厂信访专项5.44万元；3、原师范学校印刷厂占地补偿款5.06万元。</t>
  </si>
  <si>
    <t>赔偿费</t>
  </si>
  <si>
    <t>对个人和家庭补助98万元（有判决书）。为了维护社会稳定，用于赔偿学生治疗费、康复费。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</si>
  <si>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</si>
  <si>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</si>
  <si>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</si>
  <si>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</si>
  <si>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</si>
  <si>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</si>
  <si>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/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</si>
  <si>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</si>
  <si>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</si>
  <si>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</si>
  <si>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</si>
  <si>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</si>
  <si>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</si>
  <si>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</si>
  <si>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</si>
  <si>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</si>
  <si>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</si>
  <si>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</si>
  <si>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</si>
  <si>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</si>
  <si>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</si>
  <si>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</si>
  <si>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部门名称：抚顺市第六中学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</si>
  <si>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</si>
  <si>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</si>
  <si>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</si>
  <si>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</si>
  <si>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</si>
  <si>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</si>
  <si>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</si>
  <si>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抚顺市2021年市本级部门预算项目支出绩效情况表</t>
  </si>
  <si>
    <t>项目单位：</t>
  </si>
  <si>
    <t>抚顺市第六中学</t>
  </si>
  <si>
    <t>主管部门：</t>
  </si>
  <si>
    <t>抚顺市教育局</t>
  </si>
  <si>
    <t>资金管理处室：</t>
  </si>
  <si>
    <t>科教和文化科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</si>
  <si>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</si>
  <si>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</si>
  <si>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</si>
  <si>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</si>
  <si>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</si>
  <si>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</si>
  <si>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</si>
  <si>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</si>
  <si>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</si>
  <si>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</si>
  <si>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</si>
  <si>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</si>
  <si>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对个人和家庭补助98万元。赔偿治疗费、康复费，维护社会稳定。</t>
  </si>
  <si>
    <t>项目立项依据</t>
  </si>
  <si>
    <t>《顺城区人民法院民事调解书》</t>
  </si>
  <si>
    <t>项目概况及保证措施</t>
  </si>
  <si>
    <t>对个人和家庭补助98万元。赔偿治疗费、康复费，维护社会稳定</t>
  </si>
  <si>
    <t>项目年度绩效目标</t>
  </si>
  <si>
    <t>赔偿治疗费、康复费，维护社会稳定</t>
  </si>
  <si>
    <t>项目实施计划</t>
  </si>
  <si>
    <t>2021年全年</t>
  </si>
  <si>
    <t>项目具体绩效指标</t>
  </si>
  <si>
    <t>产出指标包括（数量指标、质量指标、时效指标等）</t>
  </si>
  <si>
    <t>产出指标1</t>
  </si>
  <si>
    <t>赔偿人员1人</t>
  </si>
  <si>
    <t>效益指标（包括经济效益、社会效益、生态效益、服务对象满意度等）</t>
  </si>
  <si>
    <t>效益指标1</t>
  </si>
  <si>
    <t>维护社会稳定</t>
  </si>
  <si>
    <t>产出指标2</t>
  </si>
  <si>
    <t>效益指标2</t>
  </si>
  <si>
    <t>赔偿受伤学生医药费、治疗费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</si>
  <si>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</si>
  <si>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</si>
  <si>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</si>
  <si>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</si>
  <si>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</si>
  <si>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</si>
  <si>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</si>
  <si>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</si>
  <si>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对个人和家庭补助15.5万元。1、原师范学校综合厂占地补偿款5万元；2、六中印刷厂信访专项5.44万元；3、原师范学校印刷厂占地补偿款5.06万元。</t>
  </si>
  <si>
    <t>市信访局《关于解决原师范学校校办集体企业工人上访问题的请示》（抚信局字【2014】3号）占地补偿，补到人员自然消亡，且费用递增两千元左右补发养老金差额十人左右。</t>
  </si>
  <si>
    <t>解决历史遗留问题，维护社会和谐稳定。</t>
  </si>
  <si>
    <t>2021年1-12月</t>
  </si>
  <si>
    <t>占地补偿，补到人员自然消亡，且费用递增两千元左右，补发养老金差额十人左右。</t>
  </si>
  <si>
    <t xml:space="preserve">解决历史遗留问题。
</t>
  </si>
  <si>
    <t>解决原师范学校综合厂占地补偿款问题。</t>
  </si>
  <si>
    <t xml:space="preserve">维护社会和谐稳定。
</t>
  </si>
  <si>
    <t xml:space="preserve">解决六中印刷厂信访问题。
</t>
  </si>
  <si>
    <t xml:space="preserve">解决原师范学校印刷厂占地补偿款问题。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</si>
</sst>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#,##0.0000"/>
    <numFmt numFmtId="179" formatCode="#,##0.0"/>
    <numFmt numFmtId="180" formatCode=";;"/>
    <numFmt numFmtId="181" formatCode="#,##0_ "/>
    <numFmt numFmtId="182" formatCode="0.00_ ;[Red]\-0.00\ "/>
    <numFmt numFmtId="183" formatCode="#,##0.00_);[Red]\(#,##0.00\)"/>
    <numFmt numFmtId="184" formatCode="0.00_);[Red]\(0.00\)"/>
    <numFmt numFmtId="185" formatCode="#,##0.00_ "/>
    <numFmt numFmtId="186" formatCode="0_ "/>
  </numFmts>
  <fonts count="43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4" fillId="5" borderId="1" applyNumberForma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26" fillId="7" borderId="1" applyNumberFormat="0" applyAlignment="0" applyProtection="0"/>
    <xf numFmtId="0" fontId="27" fillId="8" borderId="0" applyNumberFormat="0" applyBorder="0" applyAlignment="0" applyProtection="0"/>
    <xf numFmtId="9" fontId="3" fillId="0" borderId="0" applyFont="0" applyFill="0" applyBorder="0" applyAlignment="0" applyProtection="0"/>
    <xf numFmtId="0" fontId="19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2" applyNumberFormat="0" applyFont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3" fillId="4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9" fillId="13" borderId="0" applyNumberFormat="0" applyBorder="0" applyAlignment="0" applyProtection="0"/>
    <xf numFmtId="0" fontId="28" fillId="0" borderId="5" applyNumberFormat="0" applyFill="0" applyAlignment="0" applyProtection="0"/>
    <xf numFmtId="0" fontId="19" fillId="14" borderId="0" applyNumberFormat="0" applyBorder="0" applyAlignment="0" applyProtection="0"/>
    <xf numFmtId="0" fontId="30" fillId="7" borderId="6" applyNumberFormat="0" applyAlignment="0" applyProtection="0"/>
    <xf numFmtId="0" fontId="26" fillId="7" borderId="1" applyNumberFormat="0" applyAlignment="0" applyProtection="0"/>
    <xf numFmtId="0" fontId="38" fillId="15" borderId="7" applyNumberFormat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19" fillId="17" borderId="0" applyNumberFormat="0" applyBorder="0" applyAlignment="0" applyProtection="0"/>
    <xf numFmtId="0" fontId="29" fillId="0" borderId="8" applyNumberFormat="0" applyFill="0" applyAlignment="0" applyProtection="0"/>
    <xf numFmtId="0" fontId="20" fillId="18" borderId="0" applyNumberFormat="0" applyBorder="0" applyAlignment="0" applyProtection="0"/>
    <xf numFmtId="0" fontId="9" fillId="0" borderId="9" applyNumberFormat="0" applyFill="0" applyAlignment="0" applyProtection="0"/>
    <xf numFmtId="0" fontId="23" fillId="4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30" fillId="7" borderId="6" applyNumberFormat="0" applyAlignment="0" applyProtection="0"/>
    <xf numFmtId="0" fontId="20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19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25" fillId="19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19" fillId="14" borderId="0" applyNumberFormat="0" applyBorder="0" applyAlignment="0" applyProtection="0"/>
    <xf numFmtId="0" fontId="20" fillId="16" borderId="0" applyNumberFormat="0" applyBorder="0" applyAlignment="0" applyProtection="0"/>
    <xf numFmtId="0" fontId="3" fillId="0" borderId="0">
      <alignment vertical="center"/>
      <protection/>
    </xf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34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19" fillId="13" borderId="0" applyNumberFormat="0" applyBorder="0" applyAlignment="0" applyProtection="0"/>
    <xf numFmtId="0" fontId="27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7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3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8" fillId="15" borderId="7" applyNumberFormat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24" fillId="5" borderId="1" applyNumberFormat="0" applyAlignment="0" applyProtection="0"/>
    <xf numFmtId="0" fontId="0" fillId="10" borderId="2" applyNumberFormat="0" applyFont="0" applyAlignment="0" applyProtection="0"/>
    <xf numFmtId="0" fontId="19" fillId="21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4" fillId="0" borderId="0" xfId="21" applyFont="1" applyAlignment="1">
      <alignment vertical="center"/>
      <protection/>
    </xf>
    <xf numFmtId="0" fontId="5" fillId="26" borderId="0" xfId="21" applyFont="1" applyFill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49" fontId="4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155" applyFont="1" applyFill="1" applyBorder="1" applyAlignment="1">
      <alignment horizontal="left" vertical="center"/>
      <protection/>
    </xf>
    <xf numFmtId="0" fontId="5" fillId="0" borderId="0" xfId="155" applyFont="1" applyFill="1" applyBorder="1" applyAlignment="1">
      <alignment horizontal="left" vertical="center"/>
      <protection/>
    </xf>
    <xf numFmtId="177" fontId="4" fillId="0" borderId="0" xfId="21" applyNumberFormat="1" applyFont="1" applyFill="1" applyAlignment="1">
      <alignment horizontal="center" vertical="center"/>
      <protection/>
    </xf>
    <xf numFmtId="177" fontId="5" fillId="0" borderId="10" xfId="21" applyNumberFormat="1" applyFont="1" applyFill="1" applyBorder="1" applyAlignment="1" applyProtection="1">
      <alignment horizontal="right" vertical="center"/>
      <protection/>
    </xf>
    <xf numFmtId="49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7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149" applyNumberFormat="1" applyFill="1" applyBorder="1">
      <alignment vertical="center"/>
      <protection/>
    </xf>
    <xf numFmtId="0" fontId="4" fillId="0" borderId="11" xfId="154" applyNumberFormat="1" applyFont="1" applyFill="1" applyBorder="1" applyAlignment="1" applyProtection="1">
      <alignment horizontal="left" vertical="center" wrapText="1"/>
      <protection/>
    </xf>
    <xf numFmtId="0" fontId="4" fillId="0" borderId="11" xfId="152" applyNumberFormat="1" applyFont="1" applyFill="1" applyBorder="1" applyAlignment="1" applyProtection="1">
      <alignment horizontal="left" vertical="center" wrapText="1"/>
      <protection/>
    </xf>
    <xf numFmtId="4" fontId="4" fillId="0" borderId="11" xfId="15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155" applyFont="1" applyFill="1" applyBorder="1" applyAlignment="1">
      <alignment vertical="center"/>
      <protection/>
    </xf>
    <xf numFmtId="0" fontId="5" fillId="0" borderId="10" xfId="155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8" fillId="0" borderId="0" xfId="0" applyNumberFormat="1" applyFont="1" applyFill="1" applyAlignment="1" applyProtection="1">
      <alignment vertical="center" wrapText="1"/>
      <protection/>
    </xf>
    <xf numFmtId="179" fontId="8" fillId="0" borderId="0" xfId="0" applyNumberFormat="1" applyFont="1" applyFill="1" applyAlignment="1" applyProtection="1">
      <alignment vertical="center" wrapText="1"/>
      <protection/>
    </xf>
    <xf numFmtId="176" fontId="5" fillId="0" borderId="11" xfId="150" applyNumberFormat="1" applyFont="1" applyFill="1" applyBorder="1" applyAlignment="1">
      <alignment horizontal="right"/>
      <protection/>
    </xf>
    <xf numFmtId="176" fontId="5" fillId="0" borderId="11" xfId="151" applyNumberFormat="1" applyFont="1" applyFill="1" applyBorder="1" applyAlignment="1">
      <alignment horizontal="right"/>
      <protection/>
    </xf>
    <xf numFmtId="176" fontId="4" fillId="0" borderId="11" xfId="150" applyNumberFormat="1" applyFont="1" applyFill="1" applyBorder="1" applyAlignment="1">
      <alignment horizontal="right" wrapText="1"/>
      <protection/>
    </xf>
    <xf numFmtId="176" fontId="4" fillId="0" borderId="11" xfId="151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1" xfId="21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5" fillId="0" borderId="11" xfId="98" applyNumberFormat="1" applyFont="1" applyFill="1" applyBorder="1" applyAlignment="1" applyProtection="1">
      <alignment horizontal="left" vertical="center" wrapText="1"/>
      <protection/>
    </xf>
    <xf numFmtId="182" fontId="4" fillId="0" borderId="11" xfId="21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Border="1" applyAlignment="1">
      <alignment vertical="center"/>
    </xf>
    <xf numFmtId="49" fontId="4" fillId="0" borderId="11" xfId="98" applyNumberFormat="1" applyFont="1" applyFill="1" applyBorder="1" applyAlignment="1" applyProtection="1">
      <alignment horizontal="left" vertical="center" wrapText="1"/>
      <protection/>
    </xf>
    <xf numFmtId="182" fontId="4" fillId="0" borderId="11" xfId="98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155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vertical="center"/>
    </xf>
    <xf numFmtId="49" fontId="5" fillId="0" borderId="11" xfId="85" applyNumberFormat="1" applyFont="1" applyFill="1" applyBorder="1">
      <alignment vertical="center"/>
      <protection/>
    </xf>
    <xf numFmtId="0" fontId="5" fillId="0" borderId="11" xfId="85" applyNumberFormat="1" applyFont="1" applyFill="1" applyBorder="1" applyAlignment="1">
      <alignment horizontal="center" vertical="center"/>
      <protection/>
    </xf>
    <xf numFmtId="183" fontId="5" fillId="0" borderId="11" xfId="85" applyNumberFormat="1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184" fontId="4" fillId="0" borderId="11" xfId="85" applyNumberFormat="1" applyFont="1" applyFill="1" applyBorder="1" applyAlignment="1">
      <alignment horizontal="right" vertical="center"/>
      <protection/>
    </xf>
    <xf numFmtId="184" fontId="0" fillId="0" borderId="11" xfId="0" applyNumberForma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3" fontId="4" fillId="0" borderId="11" xfId="146" applyNumberFormat="1" applyFont="1" applyFill="1" applyBorder="1" applyAlignment="1">
      <alignment horizontal="right" vertical="center"/>
      <protection/>
    </xf>
    <xf numFmtId="183" fontId="4" fillId="0" borderId="11" xfId="0" applyNumberFormat="1" applyFont="1" applyFill="1" applyBorder="1" applyAlignment="1">
      <alignment vertical="center"/>
    </xf>
    <xf numFmtId="49" fontId="3" fillId="0" borderId="11" xfId="147" applyNumberFormat="1" applyFill="1" applyBorder="1">
      <alignment vertical="center"/>
      <protection/>
    </xf>
    <xf numFmtId="49" fontId="4" fillId="0" borderId="11" xfId="147" applyNumberFormat="1" applyFont="1" applyFill="1" applyBorder="1" applyAlignment="1">
      <alignment horizontal="center" vertical="center" wrapText="1"/>
      <protection/>
    </xf>
    <xf numFmtId="49" fontId="4" fillId="0" borderId="11" xfId="147" applyNumberFormat="1" applyFont="1" applyFill="1" applyBorder="1" applyAlignment="1">
      <alignment horizontal="left" vertical="center" wrapText="1"/>
      <protection/>
    </xf>
    <xf numFmtId="182" fontId="4" fillId="0" borderId="11" xfId="147" applyNumberFormat="1" applyFont="1" applyFill="1" applyBorder="1" applyAlignment="1">
      <alignment horizontal="right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185" fontId="0" fillId="0" borderId="11" xfId="0" applyNumberForma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85" fontId="5" fillId="0" borderId="11" xfId="0" applyNumberFormat="1" applyFont="1" applyFill="1" applyBorder="1" applyAlignment="1">
      <alignment horizontal="right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185" fontId="4" fillId="0" borderId="24" xfId="0" applyNumberFormat="1" applyFont="1" applyFill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10" fillId="0" borderId="0" xfId="157" applyFont="1" applyBorder="1" applyAlignment="1">
      <alignment/>
      <protection/>
    </xf>
    <xf numFmtId="0" fontId="10" fillId="0" borderId="0" xfId="157" applyFont="1" applyAlignment="1">
      <alignment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Alignment="1">
      <alignment horizontal="center" vertical="center"/>
    </xf>
    <xf numFmtId="0" fontId="7" fillId="0" borderId="0" xfId="21" applyNumberFormat="1" applyFont="1" applyFill="1" applyAlignment="1" applyProtection="1">
      <alignment vertical="center"/>
      <protection/>
    </xf>
    <xf numFmtId="49" fontId="4" fillId="0" borderId="11" xfId="152" applyNumberFormat="1" applyFont="1" applyFill="1" applyBorder="1" applyAlignment="1" applyProtection="1">
      <alignment horizontal="left" vertical="center" wrapText="1"/>
      <protection/>
    </xf>
    <xf numFmtId="182" fontId="4" fillId="0" borderId="11" xfId="152" applyNumberFormat="1" applyFont="1" applyFill="1" applyBorder="1" applyAlignment="1" applyProtection="1">
      <alignment horizontal="right" vertical="center" wrapText="1"/>
      <protection/>
    </xf>
    <xf numFmtId="183" fontId="0" fillId="0" borderId="24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2" fontId="0" fillId="0" borderId="11" xfId="152" applyNumberFormat="1" applyFill="1" applyBorder="1" applyAlignment="1">
      <alignment horizontal="right" vertical="center" wrapText="1"/>
      <protection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49" fontId="7" fillId="0" borderId="0" xfId="21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26" borderId="11" xfId="0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5" fontId="0" fillId="0" borderId="11" xfId="0" applyNumberForma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>
      <alignment horizontal="right" vertical="center"/>
    </xf>
    <xf numFmtId="185" fontId="4" fillId="0" borderId="11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49" fontId="13" fillId="0" borderId="11" xfId="0" applyNumberFormat="1" applyFont="1" applyFill="1" applyBorder="1" applyAlignment="1">
      <alignment horizontal="right" vertical="center"/>
    </xf>
    <xf numFmtId="0" fontId="10" fillId="0" borderId="0" xfId="157" applyFont="1">
      <alignment/>
      <protection/>
    </xf>
    <xf numFmtId="0" fontId="3" fillId="0" borderId="0" xfId="157">
      <alignment/>
      <protection/>
    </xf>
    <xf numFmtId="0" fontId="7" fillId="0" borderId="0" xfId="155" applyNumberFormat="1" applyFont="1" applyFill="1" applyAlignment="1" applyProtection="1">
      <alignment horizontal="center" vertical="center"/>
      <protection/>
    </xf>
    <xf numFmtId="0" fontId="4" fillId="0" borderId="0" xfId="155" applyFont="1" applyFill="1" applyAlignment="1">
      <alignment vertical="center"/>
      <protection/>
    </xf>
    <xf numFmtId="0" fontId="4" fillId="0" borderId="0" xfId="155" applyFont="1" applyFill="1" applyAlignment="1">
      <alignment horizontal="center" vertical="center"/>
      <protection/>
    </xf>
    <xf numFmtId="177" fontId="5" fillId="0" borderId="0" xfId="155" applyNumberFormat="1" applyFont="1" applyFill="1" applyAlignment="1" applyProtection="1">
      <alignment horizontal="right" vertical="center"/>
      <protection/>
    </xf>
    <xf numFmtId="0" fontId="1" fillId="0" borderId="0" xfId="155" applyFont="1" applyFill="1" applyAlignment="1">
      <alignment vertical="center"/>
      <protection/>
    </xf>
    <xf numFmtId="177" fontId="4" fillId="0" borderId="10" xfId="155" applyNumberFormat="1" applyFont="1" applyFill="1" applyBorder="1" applyAlignment="1">
      <alignment horizontal="center" vertical="center"/>
      <protection/>
    </xf>
    <xf numFmtId="0" fontId="4" fillId="0" borderId="10" xfId="155" applyFont="1" applyFill="1" applyBorder="1" applyAlignment="1">
      <alignment horizontal="center" vertical="center"/>
      <protection/>
    </xf>
    <xf numFmtId="0" fontId="1" fillId="0" borderId="0" xfId="155" applyFont="1" applyFill="1" applyBorder="1" applyAlignment="1">
      <alignment vertical="center"/>
      <protection/>
    </xf>
    <xf numFmtId="0" fontId="5" fillId="0" borderId="11" xfId="155" applyNumberFormat="1" applyFont="1" applyFill="1" applyBorder="1" applyAlignment="1" applyProtection="1">
      <alignment horizontal="centerContinuous" vertical="center"/>
      <protection/>
    </xf>
    <xf numFmtId="0" fontId="5" fillId="0" borderId="11" xfId="155" applyNumberFormat="1" applyFont="1" applyFill="1" applyBorder="1" applyAlignment="1" applyProtection="1">
      <alignment horizontal="center" vertical="center"/>
      <protection/>
    </xf>
    <xf numFmtId="177" fontId="5" fillId="0" borderId="15" xfId="155" applyNumberFormat="1" applyFont="1" applyFill="1" applyBorder="1" applyAlignment="1" applyProtection="1">
      <alignment horizontal="center" vertical="center"/>
      <protection/>
    </xf>
    <xf numFmtId="177" fontId="5" fillId="0" borderId="11" xfId="155" applyNumberFormat="1" applyFont="1" applyFill="1" applyBorder="1" applyAlignment="1" applyProtection="1">
      <alignment horizontal="center" vertical="center"/>
      <protection/>
    </xf>
    <xf numFmtId="49" fontId="4" fillId="0" borderId="12" xfId="155" applyNumberFormat="1" applyFont="1" applyFill="1" applyBorder="1" applyAlignment="1" applyProtection="1">
      <alignment vertical="center"/>
      <protection/>
    </xf>
    <xf numFmtId="185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156" applyNumberFormat="1" applyFont="1" applyFill="1" applyBorder="1" applyAlignment="1" applyProtection="1">
      <alignment vertical="center"/>
      <protection/>
    </xf>
    <xf numFmtId="4" fontId="4" fillId="0" borderId="11" xfId="156" applyNumberFormat="1" applyFont="1" applyFill="1" applyBorder="1" applyAlignment="1" applyProtection="1">
      <alignment horizontal="right" vertical="center" wrapText="1"/>
      <protection/>
    </xf>
    <xf numFmtId="49" fontId="4" fillId="0" borderId="12" xfId="155" applyNumberFormat="1" applyFont="1" applyFill="1" applyBorder="1" applyAlignment="1" applyProtection="1">
      <alignment horizontal="left" vertical="center" indent="1"/>
      <protection/>
    </xf>
    <xf numFmtId="185" fontId="4" fillId="0" borderId="17" xfId="155" applyNumberFormat="1" applyFont="1" applyFill="1" applyBorder="1" applyAlignment="1" applyProtection="1">
      <alignment horizontal="right" vertical="center" wrapText="1"/>
      <protection/>
    </xf>
    <xf numFmtId="185" fontId="4" fillId="0" borderId="11" xfId="155" applyNumberFormat="1" applyFont="1" applyFill="1" applyBorder="1" applyAlignment="1" applyProtection="1">
      <alignment horizontal="right" vertical="center" wrapText="1"/>
      <protection/>
    </xf>
    <xf numFmtId="0" fontId="10" fillId="0" borderId="11" xfId="157" applyFont="1" applyBorder="1">
      <alignment/>
      <protection/>
    </xf>
    <xf numFmtId="0" fontId="14" fillId="0" borderId="0" xfId="155" applyFont="1" applyFill="1" applyAlignment="1">
      <alignment vertical="center"/>
      <protection/>
    </xf>
    <xf numFmtId="0" fontId="10" fillId="0" borderId="11" xfId="157" applyFont="1" applyBorder="1" applyAlignment="1">
      <alignment horizontal="left"/>
      <protection/>
    </xf>
    <xf numFmtId="0" fontId="3" fillId="0" borderId="11" xfId="157" applyBorder="1">
      <alignment/>
      <protection/>
    </xf>
    <xf numFmtId="49" fontId="5" fillId="0" borderId="12" xfId="155" applyNumberFormat="1" applyFont="1" applyFill="1" applyBorder="1" applyAlignment="1" applyProtection="1">
      <alignment horizontal="center" vertical="center"/>
      <protection/>
    </xf>
    <xf numFmtId="0" fontId="1" fillId="0" borderId="0" xfId="155" applyFont="1" applyFill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2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7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差_16购买服务表" xfId="31"/>
    <cellStyle name="注释" xfId="32"/>
    <cellStyle name="警告文本" xfId="33"/>
    <cellStyle name="好_（新增预算公开表20160201）2016年鞍山市市本级一般公共预算经济分类预算表_18一般公共预算“三公”经费" xfId="34"/>
    <cellStyle name="60% - 强调文字颜色 2" xfId="35"/>
    <cellStyle name="标题 4" xfId="36"/>
    <cellStyle name="标题" xfId="37"/>
    <cellStyle name="着色 1" xfId="38"/>
    <cellStyle name="好_1部门收支总表_19机关运行经费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适中" xfId="57"/>
    <cellStyle name="着色 5" xfId="58"/>
    <cellStyle name="40% - 强调文字颜色 2 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3 2" xfId="82"/>
    <cellStyle name="着色 4" xfId="83"/>
    <cellStyle name="20% - 强调文字颜色 4 2" xfId="84"/>
    <cellStyle name="常规 3" xfId="85"/>
    <cellStyle name="20% - 强调文字颜色 5 2" xfId="86"/>
    <cellStyle name="20% - 强调文字颜色 6 2" xfId="87"/>
    <cellStyle name="20% - 着色 4" xfId="88"/>
    <cellStyle name="20% - 着色 6" xfId="89"/>
    <cellStyle name="差_10一般公共预算基本支出表（按经济）" xfId="90"/>
    <cellStyle name="着色 2" xfId="91"/>
    <cellStyle name="40% - 强调文字颜色 3 2" xfId="92"/>
    <cellStyle name="40% - 强调文字颜色 5 2" xfId="93"/>
    <cellStyle name="40% - 强调文字颜色 6 2" xfId="94"/>
    <cellStyle name="40% - 着色 1" xfId="95"/>
    <cellStyle name="40% - 着色 2" xfId="96"/>
    <cellStyle name="40% - 着色 3" xfId="97"/>
    <cellStyle name="常规_2014年附表_15项目支出表" xfId="98"/>
    <cellStyle name="40% - 着色 4" xfId="99"/>
    <cellStyle name="40% - 着色 5" xfId="100"/>
    <cellStyle name="40% - 着色 6" xfId="101"/>
    <cellStyle name="60% - 强调文字颜色 1 2" xfId="102"/>
    <cellStyle name="差_5部门支出总表 (按功能)" xfId="103"/>
    <cellStyle name="着色 6" xfId="104"/>
    <cellStyle name="60% - 强调文字颜色 2 2" xfId="105"/>
    <cellStyle name="60% - 强调文字颜色 3 2" xfId="106"/>
    <cellStyle name="60% - 强调文字颜色 4 2" xfId="107"/>
    <cellStyle name="60% - 强调文字颜色 5 2" xfId="108"/>
    <cellStyle name="60% - 强调文字颜色 6 2" xfId="109"/>
    <cellStyle name="60% - 着色 1" xfId="110"/>
    <cellStyle name="60% - 着色 3" xfId="111"/>
    <cellStyle name="60% - 着色 4" xfId="112"/>
    <cellStyle name="60% - 着色 5" xfId="113"/>
    <cellStyle name="60% - 着色 6" xfId="114"/>
    <cellStyle name="ColLevel_1" xfId="115"/>
    <cellStyle name="常规 2" xfId="116"/>
    <cellStyle name="RowLevel_1" xfId="117"/>
    <cellStyle name="强调文字颜色 1 2" xfId="118"/>
    <cellStyle name="差 2" xfId="119"/>
    <cellStyle name="差_（新增预算公开表20160201）2016年鞍山市市本级一般公共预算经济分类预算表" xfId="120"/>
    <cellStyle name="差_（新增预算公开表20160201）2016年鞍山市市本级一般公共预算经济分类预算表_18一般公共预算“三公”经费" xfId="121"/>
    <cellStyle name="差_10一般公共预算基本支出表（按经济）_19机关运行经费" xfId="122"/>
    <cellStyle name="差_14项目支出表" xfId="123"/>
    <cellStyle name="差_15项目支出表" xfId="124"/>
    <cellStyle name="差_15政府采购表" xfId="125"/>
    <cellStyle name="好_2部门收支总表" xfId="126"/>
    <cellStyle name="差_16购买服务表_1" xfId="127"/>
    <cellStyle name="差_17购买服务表" xfId="128"/>
    <cellStyle name="差_18机关运行经费" xfId="129"/>
    <cellStyle name="差_18一般公共预算“三公”经费" xfId="130"/>
    <cellStyle name="差_18一般公共预算“三公”经费_1" xfId="131"/>
    <cellStyle name="差_19机关运行经费" xfId="132"/>
    <cellStyle name="差_1部门收支总表" xfId="133"/>
    <cellStyle name="差_1部门收支总表_19机关运行经费" xfId="134"/>
    <cellStyle name="差_2部门收支总表" xfId="135"/>
    <cellStyle name="差_2部门收支总表（分单位）" xfId="136"/>
    <cellStyle name="差_3部门收入总表" xfId="137"/>
    <cellStyle name="差_5部门支出总表 (按功能)_19机关运行经费" xfId="138"/>
    <cellStyle name="差_9一般公共预算基本支出表（按功能）" xfId="139"/>
    <cellStyle name="差_StartUp" xfId="140"/>
    <cellStyle name="差_StartUp_18一般公共预算“三公”经费" xfId="141"/>
    <cellStyle name="差_StartUp_19机关运行经费" xfId="142"/>
    <cellStyle name="好_填报模板 _18一般公共预算“三公”经费" xfId="143"/>
    <cellStyle name="差_填报模板 " xfId="144"/>
    <cellStyle name="差_填报模板 _18一般公共预算“三公”经费" xfId="145"/>
    <cellStyle name="常规 4" xfId="146"/>
    <cellStyle name="常规_10一般公共预算基本支出表（按经济）" xfId="147"/>
    <cellStyle name="常规_17购买服务表" xfId="148"/>
    <cellStyle name="常规_18机关运行经费" xfId="149"/>
    <cellStyle name="常规_18一般公共预算“三公”经费" xfId="150"/>
    <cellStyle name="常规_18一般公共预算“三公”经费_1" xfId="151"/>
    <cellStyle name="常规_2014年附表" xfId="152"/>
    <cellStyle name="好_16购买服务表" xfId="153"/>
    <cellStyle name="常规_2014年附表_19机关运行经费" xfId="154"/>
    <cellStyle name="常规_Sheet1" xfId="155"/>
    <cellStyle name="常规_Sheet1_1部门收支总表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10一般公共预算基本支出表（按经济）" xfId="160"/>
    <cellStyle name="好_10一般公共预算基本支出表（按经济）_19机关运行经费" xfId="161"/>
    <cellStyle name="好_14项目支出表" xfId="162"/>
    <cellStyle name="好_15项目支出表" xfId="163"/>
    <cellStyle name="好_15政府采购表" xfId="164"/>
    <cellStyle name="好_16购买服务表_1" xfId="165"/>
    <cellStyle name="好_17购买服务表" xfId="166"/>
    <cellStyle name="好_18机关运行经费" xfId="167"/>
    <cellStyle name="好_18一般公共预算“三公”经费" xfId="168"/>
    <cellStyle name="好_18一般公共预算“三公”经费_1" xfId="169"/>
    <cellStyle name="好_19机关运行经费" xfId="170"/>
    <cellStyle name="强调文字颜色 4 2" xfId="171"/>
    <cellStyle name="好_1部门收支总表" xfId="172"/>
    <cellStyle name="好_2部门收支总表（分单位）" xfId="173"/>
    <cellStyle name="好_3部门收入总表" xfId="174"/>
    <cellStyle name="好_5部门支出总表 (按功能)" xfId="175"/>
    <cellStyle name="好_5部门支出总表 (按功能)_19机关运行经费" xfId="176"/>
    <cellStyle name="好_9一般公共预算基本支出表（按功能）" xfId="177"/>
    <cellStyle name="好_StartUp_18一般公共预算“三公”经费" xfId="178"/>
    <cellStyle name="好_StartUp_19机关运行经费" xfId="179"/>
    <cellStyle name="好_填报模板 " xfId="180"/>
    <cellStyle name="检查单元格 2" xfId="181"/>
    <cellStyle name="强调文字颜色 2 2" xfId="182"/>
    <cellStyle name="强调文字颜色 3 2" xfId="183"/>
    <cellStyle name="强调文字颜色 5 2" xfId="184"/>
    <cellStyle name="强调文字颜色 6 2" xfId="185"/>
    <cellStyle name="输入 2" xfId="186"/>
    <cellStyle name="注释 2" xfId="187"/>
    <cellStyle name="着色 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P24" sqref="P24"/>
    </sheetView>
  </sheetViews>
  <sheetFormatPr defaultColWidth="7" defaultRowHeight="11.25"/>
  <cols>
    <col min="1" max="5" width="8.83203125" style="261" customWidth="1"/>
    <col min="6" max="6" width="8.83203125" style="258" customWidth="1"/>
    <col min="7" max="16" width="8.83203125" style="261" customWidth="1"/>
    <col min="17" max="19" width="7" style="261" customWidth="1"/>
    <col min="20" max="20" width="50.83203125" style="261" customWidth="1"/>
    <col min="21" max="16384" width="7" style="261" customWidth="1"/>
  </cols>
  <sheetData>
    <row r="1" spans="1:26" ht="15" customHeight="1">
      <c r="A1" s="26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58"/>
      <c r="Y4"/>
      <c r="Z4"/>
    </row>
    <row r="5" spans="1:26" s="258" customFormat="1" ht="36" customHeight="1">
      <c r="A5" s="263"/>
      <c r="W5" s="270"/>
      <c r="X5" s="1"/>
      <c r="Y5" s="1"/>
      <c r="Z5" s="1"/>
    </row>
    <row r="6" spans="4:26" ht="26.25" customHeight="1">
      <c r="D6" s="258"/>
      <c r="U6" s="258"/>
      <c r="V6" s="258"/>
      <c r="W6" s="258"/>
      <c r="X6" s="258"/>
      <c r="Y6"/>
      <c r="Z6"/>
    </row>
    <row r="7" spans="4:26" ht="25.5" customHeight="1">
      <c r="D7" s="258"/>
      <c r="N7" s="258"/>
      <c r="O7" s="258"/>
      <c r="U7" s="258"/>
      <c r="V7" s="258"/>
      <c r="W7" s="258"/>
      <c r="X7" s="258"/>
      <c r="Y7"/>
      <c r="Z7"/>
    </row>
    <row r="8" spans="1:26" s="259" customFormat="1" ht="30" customHeight="1">
      <c r="A8" s="264" t="s">
        <v>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71"/>
      <c r="R8" s="271"/>
      <c r="S8" s="271"/>
      <c r="T8" s="272"/>
      <c r="U8" s="271"/>
      <c r="V8" s="271"/>
      <c r="W8" s="271"/>
      <c r="X8" s="271"/>
      <c r="Y8"/>
      <c r="Z8"/>
    </row>
    <row r="9" spans="1:26" ht="19.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58"/>
      <c r="T9" s="273"/>
      <c r="U9" s="258"/>
      <c r="V9" s="258"/>
      <c r="W9" s="258"/>
      <c r="X9" s="258"/>
      <c r="Y9"/>
      <c r="Z9"/>
    </row>
    <row r="10" spans="1:26" ht="10.5" customHeight="1">
      <c r="A10" s="258"/>
      <c r="B10" s="258"/>
      <c r="D10" s="258"/>
      <c r="E10" s="258"/>
      <c r="H10" s="258"/>
      <c r="N10" s="258"/>
      <c r="O10" s="258"/>
      <c r="U10" s="258"/>
      <c r="V10" s="258"/>
      <c r="X10" s="258"/>
      <c r="Y10"/>
      <c r="Z10"/>
    </row>
    <row r="11" spans="1:26" ht="77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U11" s="258"/>
      <c r="V11" s="258"/>
      <c r="X11" s="258"/>
      <c r="Y11"/>
      <c r="Z11"/>
    </row>
    <row r="12" spans="1:26" ht="56.25" customHeight="1">
      <c r="A12" s="267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S12" s="258"/>
      <c r="T12" s="258"/>
      <c r="U12" s="258"/>
      <c r="V12" s="258"/>
      <c r="W12" s="258"/>
      <c r="X12" s="258"/>
      <c r="Y12"/>
      <c r="Z12"/>
    </row>
    <row r="13" spans="8:26" ht="10.5" customHeight="1">
      <c r="H13" s="258"/>
      <c r="R13" s="258"/>
      <c r="S13" s="258"/>
      <c r="U13" s="258"/>
      <c r="V13" s="258"/>
      <c r="W13" s="258"/>
      <c r="X13" s="258"/>
      <c r="Y13"/>
      <c r="Z13"/>
    </row>
    <row r="14" spans="1:26" s="260" customFormat="1" ht="25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R14" s="274"/>
      <c r="S14" s="274"/>
      <c r="U14" s="274"/>
      <c r="V14" s="274"/>
      <c r="W14" s="274"/>
      <c r="X14" s="274"/>
      <c r="Y14" s="274"/>
      <c r="Z14" s="274"/>
    </row>
    <row r="15" spans="1:26" s="260" customFormat="1" ht="25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S15" s="274"/>
      <c r="T15" s="274"/>
      <c r="U15" s="274"/>
      <c r="V15" s="274"/>
      <c r="W15" s="274"/>
      <c r="X15"/>
      <c r="Y15"/>
      <c r="Z15" s="274"/>
    </row>
    <row r="16" spans="15:26" ht="11.25">
      <c r="O16" s="258"/>
      <c r="V16"/>
      <c r="W16"/>
      <c r="X16"/>
      <c r="Y16"/>
      <c r="Z16" s="25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58"/>
    </row>
    <row r="21" ht="11.25">
      <c r="M21" s="258"/>
    </row>
    <row r="22" ht="11.25">
      <c r="B22" s="261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5" sqref="A5"/>
    </sheetView>
  </sheetViews>
  <sheetFormatPr defaultColWidth="9.33203125" defaultRowHeight="11.25"/>
  <cols>
    <col min="1" max="1" width="128.83203125" style="0" customWidth="1"/>
  </cols>
  <sheetData>
    <row r="1" ht="33" customHeight="1">
      <c r="A1" s="67" t="s">
        <v>2</v>
      </c>
    </row>
    <row r="2" s="256" customFormat="1" ht="21.75" customHeight="1">
      <c r="A2" s="257" t="s">
        <v>3</v>
      </c>
    </row>
    <row r="3" s="256" customFormat="1" ht="21.75" customHeight="1">
      <c r="A3" s="257" t="s">
        <v>4</v>
      </c>
    </row>
    <row r="4" s="256" customFormat="1" ht="21.75" customHeight="1">
      <c r="A4" s="257" t="s">
        <v>5</v>
      </c>
    </row>
    <row r="5" s="256" customFormat="1" ht="21.75" customHeight="1">
      <c r="A5" s="257" t="s">
        <v>6</v>
      </c>
    </row>
    <row r="6" s="256" customFormat="1" ht="21.75" customHeight="1">
      <c r="A6" s="257" t="s">
        <v>7</v>
      </c>
    </row>
    <row r="7" s="256" customFormat="1" ht="21.75" customHeight="1">
      <c r="A7" s="257" t="s">
        <v>8</v>
      </c>
    </row>
    <row r="8" s="256" customFormat="1" ht="21.75" customHeight="1">
      <c r="A8" s="257" t="s">
        <v>9</v>
      </c>
    </row>
    <row r="9" s="256" customFormat="1" ht="21.75" customHeight="1">
      <c r="A9" s="257" t="s">
        <v>10</v>
      </c>
    </row>
    <row r="10" s="256" customFormat="1" ht="21.75" customHeight="1">
      <c r="A10" s="257" t="s">
        <v>11</v>
      </c>
    </row>
    <row r="11" s="256" customFormat="1" ht="21.75" customHeight="1">
      <c r="A11" s="257" t="s">
        <v>12</v>
      </c>
    </row>
    <row r="12" s="256" customFormat="1" ht="21.75" customHeight="1">
      <c r="A12" s="257" t="s">
        <v>13</v>
      </c>
    </row>
    <row r="13" s="256" customFormat="1" ht="21.75" customHeight="1">
      <c r="A13" s="257" t="s">
        <v>14</v>
      </c>
    </row>
    <row r="14" s="256" customFormat="1" ht="21.75" customHeight="1">
      <c r="A14" s="257" t="s">
        <v>15</v>
      </c>
    </row>
    <row r="15" s="256" customFormat="1" ht="21.75" customHeight="1">
      <c r="A15" s="257" t="s">
        <v>16</v>
      </c>
    </row>
    <row r="16" s="256" customFormat="1" ht="21.75" customHeight="1">
      <c r="A16" s="257" t="s">
        <v>17</v>
      </c>
    </row>
    <row r="17" s="256" customFormat="1" ht="21.75" customHeight="1">
      <c r="A17" s="257" t="s">
        <v>18</v>
      </c>
    </row>
    <row r="18" s="256" customFormat="1" ht="21.75" customHeight="1">
      <c r="A18" s="257" t="s">
        <v>19</v>
      </c>
    </row>
    <row r="19" s="256" customFormat="1" ht="21.75" customHeight="1">
      <c r="A19" s="257" t="s">
        <v>20</v>
      </c>
    </row>
    <row r="20" s="256" customFormat="1" ht="21.75" customHeight="1">
      <c r="A20" s="257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J23" sqref="J23"/>
    </sheetView>
  </sheetViews>
  <sheetFormatPr defaultColWidth="12" defaultRowHeight="11.25"/>
  <cols>
    <col min="1" max="1" width="52.66015625" style="230" customWidth="1"/>
    <col min="2" max="2" width="21.5" style="230" customWidth="1"/>
    <col min="3" max="3" width="48.66015625" style="230" customWidth="1"/>
    <col min="4" max="4" width="22.16015625" style="230" customWidth="1"/>
    <col min="5" max="16384" width="12" style="230" customWidth="1"/>
  </cols>
  <sheetData>
    <row r="1" spans="1:22" ht="27">
      <c r="A1" s="231" t="s">
        <v>22</v>
      </c>
      <c r="B1" s="231"/>
      <c r="C1" s="231"/>
      <c r="D1" s="231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3.5">
      <c r="A2" s="233"/>
      <c r="B2" s="233"/>
      <c r="C2" s="233"/>
      <c r="D2" s="234" t="s">
        <v>23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7.25" customHeight="1">
      <c r="A3" s="34" t="s">
        <v>24</v>
      </c>
      <c r="B3" s="236"/>
      <c r="C3" s="237"/>
      <c r="D3" s="234" t="s">
        <v>25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19.5" customHeight="1">
      <c r="A4" s="239" t="s">
        <v>26</v>
      </c>
      <c r="B4" s="239"/>
      <c r="C4" s="239" t="s">
        <v>27</v>
      </c>
      <c r="D4" s="239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ht="18" customHeight="1">
      <c r="A5" s="240" t="s">
        <v>28</v>
      </c>
      <c r="B5" s="241" t="s">
        <v>29</v>
      </c>
      <c r="C5" s="240" t="s">
        <v>28</v>
      </c>
      <c r="D5" s="242" t="s">
        <v>29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1:22" ht="15" customHeight="1">
      <c r="A6" s="243" t="s">
        <v>30</v>
      </c>
      <c r="B6" s="244">
        <v>2780.66</v>
      </c>
      <c r="C6" s="245" t="s">
        <v>31</v>
      </c>
      <c r="D6" s="246">
        <f>D14+D23</f>
        <v>2353.43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</row>
    <row r="7" spans="1:22" ht="15" customHeight="1">
      <c r="A7" s="247" t="s">
        <v>32</v>
      </c>
      <c r="B7" s="248"/>
      <c r="C7" s="245" t="s">
        <v>33</v>
      </c>
      <c r="D7" s="246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</row>
    <row r="8" spans="1:22" ht="15" customHeight="1">
      <c r="A8" s="243" t="s">
        <v>34</v>
      </c>
      <c r="B8" s="248"/>
      <c r="C8" s="245" t="s">
        <v>35</v>
      </c>
      <c r="D8" s="246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</row>
    <row r="9" spans="1:22" ht="15" customHeight="1">
      <c r="A9" s="243" t="s">
        <v>36</v>
      </c>
      <c r="B9" s="248"/>
      <c r="C9" s="245" t="s">
        <v>37</v>
      </c>
      <c r="D9" s="246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2" ht="15" customHeight="1">
      <c r="A10" s="243" t="s">
        <v>38</v>
      </c>
      <c r="B10" s="248"/>
      <c r="C10" s="245" t="s">
        <v>39</v>
      </c>
      <c r="D10" s="246">
        <f>D14</f>
        <v>2255.43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1:22" ht="15" customHeight="1">
      <c r="A11" s="243" t="s">
        <v>40</v>
      </c>
      <c r="B11" s="248"/>
      <c r="C11" s="245" t="s">
        <v>41</v>
      </c>
      <c r="D11" s="246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</row>
    <row r="12" spans="1:22" ht="15" customHeight="1">
      <c r="A12" s="243" t="s">
        <v>42</v>
      </c>
      <c r="B12" s="248"/>
      <c r="C12" s="245" t="s">
        <v>43</v>
      </c>
      <c r="D12" s="246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</row>
    <row r="13" spans="1:22" ht="15" customHeight="1">
      <c r="A13" s="247" t="s">
        <v>32</v>
      </c>
      <c r="B13" s="249"/>
      <c r="C13" s="245" t="s">
        <v>44</v>
      </c>
      <c r="D13" s="246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</row>
    <row r="14" spans="1:22" ht="15" customHeight="1">
      <c r="A14" s="243" t="s">
        <v>45</v>
      </c>
      <c r="B14" s="249">
        <v>209.96</v>
      </c>
      <c r="C14" s="245" t="s">
        <v>46</v>
      </c>
      <c r="D14" s="246">
        <v>2255.43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</row>
    <row r="15" spans="1:22" ht="15" customHeight="1">
      <c r="A15" s="243" t="s">
        <v>47</v>
      </c>
      <c r="B15" s="249"/>
      <c r="C15" s="245" t="s">
        <v>48</v>
      </c>
      <c r="D15" s="246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22" ht="15" customHeight="1">
      <c r="A16" s="243" t="s">
        <v>49</v>
      </c>
      <c r="B16" s="249"/>
      <c r="C16" s="245" t="s">
        <v>50</v>
      </c>
      <c r="D16" s="246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</row>
    <row r="17" spans="1:22" ht="15" customHeight="1">
      <c r="A17" s="122"/>
      <c r="B17" s="249"/>
      <c r="C17" s="245" t="s">
        <v>51</v>
      </c>
      <c r="D17" s="246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</row>
    <row r="18" spans="1:22" ht="15" customHeight="1">
      <c r="A18" s="122"/>
      <c r="B18" s="249"/>
      <c r="C18" s="245" t="s">
        <v>52</v>
      </c>
      <c r="D18" s="246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</row>
    <row r="19" spans="1:22" ht="15" customHeight="1">
      <c r="A19" s="122"/>
      <c r="B19" s="249"/>
      <c r="C19" s="245" t="s">
        <v>53</v>
      </c>
      <c r="D19" s="246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2" ht="15" customHeight="1">
      <c r="A20" s="122"/>
      <c r="B20" s="249"/>
      <c r="C20" s="245" t="s">
        <v>54</v>
      </c>
      <c r="D20" s="246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</row>
    <row r="21" spans="1:22" ht="15" customHeight="1">
      <c r="A21" s="122"/>
      <c r="B21" s="249"/>
      <c r="C21" s="245" t="s">
        <v>55</v>
      </c>
      <c r="D21" s="246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</row>
    <row r="22" spans="1:22" ht="15" customHeight="1">
      <c r="A22" s="122"/>
      <c r="B22" s="249"/>
      <c r="C22" s="245" t="s">
        <v>56</v>
      </c>
      <c r="D22" s="246">
        <v>98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</row>
    <row r="23" spans="1:22" ht="15" customHeight="1">
      <c r="A23" s="122"/>
      <c r="B23" s="249"/>
      <c r="C23" s="245" t="s">
        <v>57</v>
      </c>
      <c r="D23" s="246">
        <v>98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</row>
    <row r="24" spans="1:22" ht="15" customHeight="1">
      <c r="A24" s="243"/>
      <c r="B24" s="249"/>
      <c r="C24" s="245" t="s">
        <v>58</v>
      </c>
      <c r="D24" s="246">
        <v>310.22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55"/>
    </row>
    <row r="25" spans="1:22" s="229" customFormat="1" ht="15" customHeight="1">
      <c r="A25" s="250"/>
      <c r="B25" s="250"/>
      <c r="C25" s="245" t="s">
        <v>59</v>
      </c>
      <c r="D25" s="246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</row>
    <row r="26" spans="1:22" s="229" customFormat="1" ht="15" customHeight="1">
      <c r="A26" s="250"/>
      <c r="B26" s="250"/>
      <c r="C26" s="245" t="s">
        <v>60</v>
      </c>
      <c r="D26" s="246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</row>
    <row r="27" spans="1:22" s="229" customFormat="1" ht="15" customHeight="1">
      <c r="A27" s="250"/>
      <c r="B27" s="250"/>
      <c r="C27" s="245" t="s">
        <v>61</v>
      </c>
      <c r="D27" s="246">
        <v>41.39</v>
      </c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</row>
    <row r="28" spans="1:22" s="229" customFormat="1" ht="15" customHeight="1">
      <c r="A28" s="250"/>
      <c r="B28" s="250"/>
      <c r="C28" s="245" t="s">
        <v>62</v>
      </c>
      <c r="D28" s="246">
        <v>263.33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</row>
    <row r="29" spans="1:22" s="229" customFormat="1" ht="15" customHeight="1">
      <c r="A29" s="250"/>
      <c r="B29" s="250"/>
      <c r="C29" s="245" t="s">
        <v>63</v>
      </c>
      <c r="D29" s="246">
        <v>5.5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</row>
    <row r="30" spans="1:22" s="229" customFormat="1" ht="15" customHeight="1">
      <c r="A30" s="250"/>
      <c r="B30" s="250"/>
      <c r="C30" s="245" t="s">
        <v>64</v>
      </c>
      <c r="D30" s="246">
        <v>135.18</v>
      </c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</row>
    <row r="31" spans="1:22" s="229" customFormat="1" ht="15" customHeight="1">
      <c r="A31" s="250"/>
      <c r="B31" s="250"/>
      <c r="C31" s="245" t="s">
        <v>65</v>
      </c>
      <c r="D31" s="246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</row>
    <row r="32" spans="1:22" s="229" customFormat="1" ht="15" customHeight="1">
      <c r="A32" s="250"/>
      <c r="B32" s="250"/>
      <c r="C32" s="245" t="s">
        <v>66</v>
      </c>
      <c r="D32" s="246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</row>
    <row r="33" spans="1:22" s="229" customFormat="1" ht="15" customHeight="1">
      <c r="A33" s="250"/>
      <c r="B33" s="250"/>
      <c r="C33" s="245" t="s">
        <v>67</v>
      </c>
      <c r="D33" s="246">
        <v>135.18</v>
      </c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</row>
    <row r="34" spans="1:22" s="229" customFormat="1" ht="15" customHeight="1">
      <c r="A34" s="250"/>
      <c r="B34" s="250"/>
      <c r="C34" s="245" t="s">
        <v>68</v>
      </c>
      <c r="D34" s="246">
        <v>191.79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</row>
    <row r="35" spans="1:22" s="229" customFormat="1" ht="15" customHeight="1">
      <c r="A35" s="250"/>
      <c r="B35" s="250"/>
      <c r="C35" s="245" t="s">
        <v>69</v>
      </c>
      <c r="D35" s="246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</row>
    <row r="36" spans="1:22" s="229" customFormat="1" ht="15" customHeight="1">
      <c r="A36" s="250"/>
      <c r="B36" s="250"/>
      <c r="C36" s="245" t="s">
        <v>70</v>
      </c>
      <c r="D36" s="246">
        <v>191.79</v>
      </c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</row>
    <row r="37" spans="1:22" s="229" customFormat="1" ht="15" customHeight="1">
      <c r="A37" s="250"/>
      <c r="B37" s="250"/>
      <c r="C37" s="250"/>
      <c r="D37" s="16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</row>
    <row r="38" spans="1:4" ht="15" customHeight="1">
      <c r="A38" s="252"/>
      <c r="B38" s="252"/>
      <c r="C38" s="253"/>
      <c r="D38" s="163"/>
    </row>
    <row r="39" spans="1:4" ht="15" customHeight="1">
      <c r="A39" s="253"/>
      <c r="B39" s="253"/>
      <c r="C39" s="253"/>
      <c r="D39" s="163"/>
    </row>
    <row r="40" spans="1:4" ht="15" customHeight="1">
      <c r="A40" s="253"/>
      <c r="B40" s="253"/>
      <c r="C40" s="136"/>
      <c r="D40" s="163"/>
    </row>
    <row r="41" spans="1:4" ht="15" customHeight="1">
      <c r="A41" s="253"/>
      <c r="B41" s="253"/>
      <c r="C41" s="136"/>
      <c r="D41" s="163"/>
    </row>
    <row r="42" spans="1:4" ht="12">
      <c r="A42" s="254" t="s">
        <v>71</v>
      </c>
      <c r="B42" s="218">
        <f>SUM(B6:B41)</f>
        <v>2990.62</v>
      </c>
      <c r="C42" s="254" t="s">
        <v>72</v>
      </c>
      <c r="D42" s="218">
        <f>D6+D24+D30+D34</f>
        <v>2990.6199999999994</v>
      </c>
    </row>
    <row r="43" ht="18.75" customHeight="1"/>
    <row r="44" ht="15.75" customHeight="1"/>
    <row r="45" ht="17.25" customHeight="1"/>
    <row r="46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scale="89"/>
  <rowBreaks count="1" manualBreakCount="1">
    <brk id="4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R29" sqref="R29"/>
    </sheetView>
  </sheetViews>
  <sheetFormatPr defaultColWidth="9.16015625" defaultRowHeight="11.25"/>
  <cols>
    <col min="1" max="1" width="19.16015625" style="48" customWidth="1"/>
    <col min="2" max="2" width="17" style="48" customWidth="1"/>
    <col min="3" max="3" width="15.16015625" style="48" customWidth="1"/>
    <col min="4" max="4" width="11.5" style="48" customWidth="1"/>
    <col min="5" max="5" width="13.5" style="48" customWidth="1"/>
    <col min="6" max="6" width="10.33203125" style="48" customWidth="1"/>
    <col min="7" max="7" width="11.16015625" style="48" customWidth="1"/>
    <col min="8" max="8" width="10.33203125" style="48" customWidth="1"/>
    <col min="9" max="9" width="6.66015625" style="48" customWidth="1"/>
    <col min="10" max="10" width="10.16015625" style="48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48" customWidth="1"/>
    <col min="15" max="15" width="15.66015625" style="48" customWidth="1"/>
    <col min="16" max="16" width="13.66015625" style="48" customWidth="1"/>
    <col min="17" max="17" width="11.83203125" style="48" customWidth="1"/>
    <col min="18" max="18" width="12.83203125" style="48" customWidth="1"/>
    <col min="19" max="16384" width="9.16015625" style="48" customWidth="1"/>
  </cols>
  <sheetData>
    <row r="1" spans="1:19" ht="27">
      <c r="A1" s="207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27"/>
      <c r="L1" s="227"/>
      <c r="M1" s="227"/>
      <c r="N1" s="207"/>
      <c r="O1" s="207"/>
      <c r="P1" s="207"/>
      <c r="Q1" s="207"/>
      <c r="R1" s="207"/>
      <c r="S1" s="216"/>
    </row>
    <row r="2" spans="17:20" ht="12">
      <c r="Q2" s="143" t="s">
        <v>74</v>
      </c>
      <c r="R2" s="143"/>
      <c r="S2"/>
      <c r="T2"/>
    </row>
    <row r="3" spans="1:20" ht="12">
      <c r="A3" s="35" t="s">
        <v>24</v>
      </c>
      <c r="Q3" s="143" t="s">
        <v>25</v>
      </c>
      <c r="R3" s="167"/>
      <c r="S3"/>
      <c r="T3"/>
    </row>
    <row r="4" spans="1:19" s="180" customFormat="1" ht="20.25" customHeight="1">
      <c r="A4" s="41" t="s">
        <v>75</v>
      </c>
      <c r="B4" s="224" t="s">
        <v>76</v>
      </c>
      <c r="C4" s="224"/>
      <c r="D4" s="224"/>
      <c r="E4" s="224"/>
      <c r="F4" s="224"/>
      <c r="G4" s="224"/>
      <c r="H4" s="224"/>
      <c r="I4" s="224"/>
      <c r="J4" s="224"/>
      <c r="K4" s="56"/>
      <c r="L4" s="56"/>
      <c r="M4" s="56"/>
      <c r="N4" s="224" t="s">
        <v>77</v>
      </c>
      <c r="O4" s="224"/>
      <c r="P4" s="224"/>
      <c r="Q4" s="224"/>
      <c r="R4" s="224"/>
      <c r="S4" s="79"/>
    </row>
    <row r="5" spans="1:19" s="180" customFormat="1" ht="42.75" customHeight="1">
      <c r="A5" s="41"/>
      <c r="B5" s="41" t="s">
        <v>78</v>
      </c>
      <c r="C5" s="39" t="s">
        <v>30</v>
      </c>
      <c r="D5" s="39"/>
      <c r="E5" s="39" t="s">
        <v>34</v>
      </c>
      <c r="F5" s="39" t="s">
        <v>36</v>
      </c>
      <c r="G5" s="39" t="s">
        <v>38</v>
      </c>
      <c r="H5" s="39" t="s">
        <v>40</v>
      </c>
      <c r="I5" s="39" t="s">
        <v>42</v>
      </c>
      <c r="J5" s="39"/>
      <c r="K5" s="39" t="s">
        <v>45</v>
      </c>
      <c r="L5" s="39" t="s">
        <v>47</v>
      </c>
      <c r="M5" s="39" t="s">
        <v>49</v>
      </c>
      <c r="N5" s="39" t="s">
        <v>78</v>
      </c>
      <c r="O5" s="54" t="s">
        <v>79</v>
      </c>
      <c r="P5" s="54"/>
      <c r="Q5" s="54"/>
      <c r="R5" s="39" t="s">
        <v>80</v>
      </c>
      <c r="S5" s="79"/>
    </row>
    <row r="6" spans="1:19" s="180" customFormat="1" ht="64.5" customHeight="1">
      <c r="A6" s="41"/>
      <c r="B6" s="41"/>
      <c r="C6" s="39" t="s">
        <v>81</v>
      </c>
      <c r="D6" s="39" t="s">
        <v>32</v>
      </c>
      <c r="E6" s="39"/>
      <c r="F6" s="39"/>
      <c r="G6" s="39"/>
      <c r="H6" s="39"/>
      <c r="I6" s="96" t="s">
        <v>81</v>
      </c>
      <c r="J6" s="96" t="s">
        <v>32</v>
      </c>
      <c r="K6" s="39"/>
      <c r="L6" s="39"/>
      <c r="M6" s="39"/>
      <c r="N6" s="39"/>
      <c r="O6" s="39" t="s">
        <v>82</v>
      </c>
      <c r="P6" s="39" t="s">
        <v>83</v>
      </c>
      <c r="Q6" s="39" t="s">
        <v>84</v>
      </c>
      <c r="R6" s="39"/>
      <c r="S6" s="79"/>
    </row>
    <row r="7" spans="1:19" s="181" customFormat="1" ht="40.5" customHeight="1">
      <c r="A7" s="41">
        <v>1</v>
      </c>
      <c r="B7" s="41" t="s">
        <v>85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 t="s">
        <v>86</v>
      </c>
      <c r="O7" s="39">
        <v>15</v>
      </c>
      <c r="P7" s="39">
        <v>16</v>
      </c>
      <c r="Q7" s="39">
        <v>17</v>
      </c>
      <c r="R7" s="39">
        <v>18</v>
      </c>
      <c r="S7" s="200"/>
    </row>
    <row r="8" spans="1:19" s="182" customFormat="1" ht="14.25" customHeight="1">
      <c r="A8" s="41" t="s">
        <v>87</v>
      </c>
      <c r="B8" s="185">
        <f>C8+E8+G8+K8+M8</f>
        <v>2990.62</v>
      </c>
      <c r="C8" s="185">
        <f>SUM(C9:C13)</f>
        <v>2682.66</v>
      </c>
      <c r="D8" s="185">
        <f>SUM(D9:D13)</f>
        <v>0</v>
      </c>
      <c r="E8" s="185">
        <f>SUM(E9:E13)</f>
        <v>98</v>
      </c>
      <c r="F8" s="185">
        <f>SUM(F9:F13)</f>
        <v>0</v>
      </c>
      <c r="G8" s="185">
        <f>SUM(G9:G13)</f>
        <v>0</v>
      </c>
      <c r="H8" s="185"/>
      <c r="I8" s="185"/>
      <c r="J8" s="185"/>
      <c r="K8" s="185">
        <f aca="true" t="shared" si="0" ref="K8:R8">SUM(K9:K13)</f>
        <v>209.96</v>
      </c>
      <c r="L8" s="185">
        <f t="shared" si="0"/>
        <v>0</v>
      </c>
      <c r="M8" s="185">
        <f t="shared" si="0"/>
        <v>0</v>
      </c>
      <c r="N8" s="185">
        <f t="shared" si="0"/>
        <v>2990.6200000000003</v>
      </c>
      <c r="O8" s="185">
        <f t="shared" si="0"/>
        <v>2379.17</v>
      </c>
      <c r="P8" s="185">
        <f t="shared" si="0"/>
        <v>452.51</v>
      </c>
      <c r="Q8" s="185">
        <f t="shared" si="0"/>
        <v>45.44</v>
      </c>
      <c r="R8" s="185">
        <f t="shared" si="0"/>
        <v>113.5</v>
      </c>
      <c r="S8"/>
    </row>
    <row r="9" spans="1:18" ht="12">
      <c r="A9" s="108" t="s">
        <v>88</v>
      </c>
      <c r="B9" s="185">
        <f>C9+E9+G9+K9+M9</f>
        <v>2990.62</v>
      </c>
      <c r="C9" s="186">
        <v>2682.66</v>
      </c>
      <c r="D9" s="219"/>
      <c r="E9" s="186">
        <v>98</v>
      </c>
      <c r="F9" s="219"/>
      <c r="G9" s="186">
        <v>0</v>
      </c>
      <c r="H9" s="219"/>
      <c r="I9" s="219"/>
      <c r="J9" s="219"/>
      <c r="K9" s="186">
        <v>209.96</v>
      </c>
      <c r="L9" s="222"/>
      <c r="M9" s="186">
        <v>0</v>
      </c>
      <c r="N9" s="225">
        <f>O9+P9+Q9+R9</f>
        <v>2990.6200000000003</v>
      </c>
      <c r="O9" s="172">
        <v>2379.17</v>
      </c>
      <c r="P9" s="172">
        <v>452.51</v>
      </c>
      <c r="Q9" s="172">
        <v>45.44</v>
      </c>
      <c r="R9" s="172">
        <v>113.5</v>
      </c>
    </row>
    <row r="10" spans="1:18" ht="12">
      <c r="A10" s="108"/>
      <c r="B10" s="225"/>
      <c r="C10" s="225"/>
      <c r="D10" s="219"/>
      <c r="E10" s="219"/>
      <c r="F10" s="226"/>
      <c r="G10" s="226"/>
      <c r="H10" s="226"/>
      <c r="I10" s="226"/>
      <c r="J10" s="226"/>
      <c r="K10" s="222"/>
      <c r="L10" s="222"/>
      <c r="M10" s="222"/>
      <c r="N10" s="225"/>
      <c r="O10" s="228"/>
      <c r="P10" s="228"/>
      <c r="Q10" s="228"/>
      <c r="R10" s="225"/>
    </row>
    <row r="11" spans="1:18" ht="12">
      <c r="A11" s="108"/>
      <c r="B11" s="225"/>
      <c r="C11" s="225"/>
      <c r="D11" s="219"/>
      <c r="E11" s="219"/>
      <c r="F11" s="226"/>
      <c r="G11" s="226"/>
      <c r="H11" s="226"/>
      <c r="I11" s="226"/>
      <c r="J11" s="226"/>
      <c r="K11" s="222"/>
      <c r="L11" s="222"/>
      <c r="M11" s="222"/>
      <c r="N11" s="225"/>
      <c r="O11" s="228"/>
      <c r="P11" s="228"/>
      <c r="Q11" s="228"/>
      <c r="R11" s="225"/>
    </row>
    <row r="12" spans="1:18" ht="12">
      <c r="A12" s="108"/>
      <c r="B12" s="225"/>
      <c r="C12" s="225"/>
      <c r="D12" s="219"/>
      <c r="E12" s="219"/>
      <c r="F12" s="226"/>
      <c r="G12" s="226"/>
      <c r="H12" s="226"/>
      <c r="I12" s="226"/>
      <c r="J12" s="226"/>
      <c r="K12" s="222"/>
      <c r="L12" s="222"/>
      <c r="M12" s="222"/>
      <c r="N12" s="225"/>
      <c r="O12" s="228"/>
      <c r="P12" s="228"/>
      <c r="Q12" s="228"/>
      <c r="R12" s="225"/>
    </row>
    <row r="13" spans="1:18" ht="12">
      <c r="A13" s="108"/>
      <c r="B13" s="225"/>
      <c r="C13" s="225"/>
      <c r="D13" s="219"/>
      <c r="E13" s="219"/>
      <c r="F13" s="226"/>
      <c r="G13" s="226"/>
      <c r="H13" s="226"/>
      <c r="I13" s="226"/>
      <c r="J13" s="226"/>
      <c r="K13" s="222"/>
      <c r="L13" s="222"/>
      <c r="M13" s="222"/>
      <c r="N13" s="225"/>
      <c r="O13" s="228"/>
      <c r="P13" s="228"/>
      <c r="Q13" s="228"/>
      <c r="R13" s="225"/>
    </row>
    <row r="14" spans="1:18" ht="14.25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</sheetData>
  <sheetProtection/>
  <mergeCells count="17">
    <mergeCell ref="Q2:R2"/>
    <mergeCell ref="Q3:R3"/>
    <mergeCell ref="C5:D5"/>
    <mergeCell ref="I5:J5"/>
    <mergeCell ref="O5:Q5"/>
    <mergeCell ref="A14:R14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0"/>
  <sheetViews>
    <sheetView showGridLines="0" showZeros="0" workbookViewId="0" topLeftCell="A1">
      <selection activeCell="Q24" sqref="Q24"/>
    </sheetView>
  </sheetViews>
  <sheetFormatPr defaultColWidth="9.16015625" defaultRowHeight="11.25"/>
  <cols>
    <col min="1" max="1" width="32.83203125" style="48" customWidth="1"/>
    <col min="2" max="2" width="7.33203125" style="48" customWidth="1"/>
    <col min="3" max="3" width="7.5" style="48" customWidth="1"/>
    <col min="4" max="4" width="8.16015625" style="48" customWidth="1"/>
    <col min="5" max="5" width="11.66015625" style="48" customWidth="1"/>
    <col min="6" max="6" width="18.66015625" style="48" customWidth="1"/>
    <col min="7" max="7" width="15.66015625" style="48" customWidth="1"/>
    <col min="8" max="8" width="13.16015625" style="48" customWidth="1"/>
    <col min="9" max="9" width="15.5" style="48" customWidth="1"/>
    <col min="10" max="10" width="10.83203125" style="48" customWidth="1"/>
    <col min="11" max="11" width="11.5" style="48" customWidth="1"/>
    <col min="12" max="12" width="10.66015625" style="0" customWidth="1"/>
    <col min="13" max="13" width="8.66015625" style="48" customWidth="1"/>
    <col min="14" max="14" width="14.5" style="48" customWidth="1"/>
    <col min="15" max="16" width="12.83203125" style="48" customWidth="1"/>
    <col min="17" max="17" width="9.33203125" style="48" customWidth="1"/>
    <col min="18" max="250" width="9.16015625" style="48" customWidth="1"/>
  </cols>
  <sheetData>
    <row r="1" spans="1:16" ht="28.5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3:17" ht="10.5" customHeight="1">
      <c r="M2"/>
      <c r="P2" s="221"/>
      <c r="Q2" s="223" t="s">
        <v>90</v>
      </c>
    </row>
    <row r="3" spans="1:17" ht="17.25" customHeight="1">
      <c r="A3" s="34" t="s">
        <v>24</v>
      </c>
      <c r="B3" s="116"/>
      <c r="C3" s="116"/>
      <c r="D3" s="116"/>
      <c r="E3" s="116"/>
      <c r="M3"/>
      <c r="P3" s="127" t="s">
        <v>25</v>
      </c>
      <c r="Q3" s="127"/>
    </row>
    <row r="4" spans="1:17" s="180" customFormat="1" ht="23.25" customHeight="1">
      <c r="A4" s="41" t="s">
        <v>75</v>
      </c>
      <c r="B4" s="59" t="s">
        <v>91</v>
      </c>
      <c r="C4" s="59"/>
      <c r="D4" s="59"/>
      <c r="E4" s="58" t="s">
        <v>92</v>
      </c>
      <c r="F4" s="54" t="s">
        <v>76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180" customFormat="1" ht="48" customHeight="1">
      <c r="A5" s="41"/>
      <c r="B5" s="217" t="s">
        <v>93</v>
      </c>
      <c r="C5" s="217" t="s">
        <v>94</v>
      </c>
      <c r="D5" s="217" t="s">
        <v>95</v>
      </c>
      <c r="E5" s="58"/>
      <c r="F5" s="41" t="s">
        <v>78</v>
      </c>
      <c r="G5" s="39" t="s">
        <v>30</v>
      </c>
      <c r="H5" s="39"/>
      <c r="I5" s="39" t="s">
        <v>34</v>
      </c>
      <c r="J5" s="39" t="s">
        <v>36</v>
      </c>
      <c r="K5" s="39" t="s">
        <v>38</v>
      </c>
      <c r="L5" s="39" t="s">
        <v>40</v>
      </c>
      <c r="M5" s="39" t="s">
        <v>42</v>
      </c>
      <c r="N5" s="39"/>
      <c r="O5" s="39" t="s">
        <v>45</v>
      </c>
      <c r="P5" s="39" t="s">
        <v>47</v>
      </c>
      <c r="Q5" s="39" t="s">
        <v>49</v>
      </c>
    </row>
    <row r="6" spans="1:17" s="180" customFormat="1" ht="51.75" customHeight="1">
      <c r="A6" s="41"/>
      <c r="B6" s="217"/>
      <c r="C6" s="217"/>
      <c r="D6" s="217"/>
      <c r="E6" s="58"/>
      <c r="F6" s="41"/>
      <c r="G6" s="39" t="s">
        <v>81</v>
      </c>
      <c r="H6" s="39" t="s">
        <v>32</v>
      </c>
      <c r="I6" s="39"/>
      <c r="J6" s="39"/>
      <c r="K6" s="39"/>
      <c r="L6" s="39"/>
      <c r="M6" s="39" t="s">
        <v>81</v>
      </c>
      <c r="N6" s="39" t="s">
        <v>32</v>
      </c>
      <c r="O6" s="39"/>
      <c r="P6" s="39"/>
      <c r="Q6" s="39"/>
    </row>
    <row r="7" spans="1:17" s="180" customFormat="1" ht="29.25" customHeight="1">
      <c r="A7" s="41">
        <v>1</v>
      </c>
      <c r="B7" s="217">
        <v>2</v>
      </c>
      <c r="C7" s="217">
        <v>3</v>
      </c>
      <c r="D7" s="217">
        <v>4</v>
      </c>
      <c r="E7" s="58">
        <v>5</v>
      </c>
      <c r="F7" s="41" t="s">
        <v>96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</row>
    <row r="8" spans="1:250" s="79" customFormat="1" ht="20.25" customHeight="1">
      <c r="A8" s="117"/>
      <c r="B8" s="118"/>
      <c r="C8" s="118"/>
      <c r="D8" s="118"/>
      <c r="E8" s="119" t="s">
        <v>78</v>
      </c>
      <c r="F8" s="218">
        <f>G8+H8+I8+J8+K8+L8+M8+N8+O8+P8+Q8</f>
        <v>2990.62</v>
      </c>
      <c r="G8" s="218">
        <f>SUM(G9:G9)</f>
        <v>2682.66</v>
      </c>
      <c r="H8" s="218">
        <f aca="true" t="shared" si="0" ref="H8:Q8">SUM(H9:H9)</f>
        <v>0</v>
      </c>
      <c r="I8" s="218">
        <f t="shared" si="0"/>
        <v>98</v>
      </c>
      <c r="J8" s="218">
        <f t="shared" si="0"/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218">
        <f t="shared" si="0"/>
        <v>0</v>
      </c>
      <c r="O8" s="218">
        <f t="shared" si="0"/>
        <v>209.96</v>
      </c>
      <c r="P8" s="218">
        <f t="shared" si="0"/>
        <v>0</v>
      </c>
      <c r="Q8" s="218">
        <f t="shared" si="0"/>
        <v>0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</row>
    <row r="9" spans="1:17" ht="15" customHeight="1">
      <c r="A9" s="108" t="s">
        <v>88</v>
      </c>
      <c r="B9" s="121"/>
      <c r="C9" s="121"/>
      <c r="D9" s="121"/>
      <c r="E9" s="93"/>
      <c r="F9" s="218">
        <f>G9+H9+I9+J9+K9+L9+M9+N9+O9+P9+Q9</f>
        <v>2990.62</v>
      </c>
      <c r="G9" s="186">
        <v>2682.66</v>
      </c>
      <c r="H9" s="219"/>
      <c r="I9" s="186">
        <v>98</v>
      </c>
      <c r="J9" s="219"/>
      <c r="K9" s="186">
        <v>0</v>
      </c>
      <c r="L9" s="222"/>
      <c r="M9" s="125"/>
      <c r="N9" s="125"/>
      <c r="O9" s="186">
        <v>209.96</v>
      </c>
      <c r="P9" s="125"/>
      <c r="Q9" s="186">
        <v>0</v>
      </c>
    </row>
    <row r="10" spans="1:250" ht="14.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IP10"/>
    </row>
  </sheetData>
  <sheetProtection/>
  <mergeCells count="20">
    <mergeCell ref="A1:O1"/>
    <mergeCell ref="P3:Q3"/>
    <mergeCell ref="B4:D4"/>
    <mergeCell ref="F4:Q4"/>
    <mergeCell ref="G5:H5"/>
    <mergeCell ref="M5:N5"/>
    <mergeCell ref="A10:O10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E32" sqref="E32"/>
    </sheetView>
  </sheetViews>
  <sheetFormatPr defaultColWidth="9.16015625" defaultRowHeight="11.25"/>
  <cols>
    <col min="1" max="1" width="34.5" style="48" customWidth="1"/>
    <col min="2" max="2" width="5" style="168" bestFit="1" customWidth="1"/>
    <col min="3" max="3" width="4.33203125" style="168" customWidth="1"/>
    <col min="4" max="4" width="4.33203125" style="168" bestFit="1" customWidth="1"/>
    <col min="5" max="5" width="42" style="48" bestFit="1" customWidth="1"/>
    <col min="6" max="6" width="19.66015625" style="48" customWidth="1"/>
    <col min="7" max="7" width="17.33203125" style="48" customWidth="1"/>
    <col min="8" max="8" width="15" style="48" customWidth="1"/>
    <col min="9" max="10" width="15.16015625" style="48" customWidth="1"/>
    <col min="11" max="248" width="9.16015625" style="48" customWidth="1"/>
    <col min="249" max="254" width="9.16015625" style="0" customWidth="1"/>
  </cols>
  <sheetData>
    <row r="1" spans="1:11" ht="27">
      <c r="A1" s="207" t="s">
        <v>97</v>
      </c>
      <c r="B1" s="208"/>
      <c r="C1" s="208"/>
      <c r="D1" s="208"/>
      <c r="E1" s="207"/>
      <c r="F1" s="207"/>
      <c r="G1" s="207"/>
      <c r="H1" s="207"/>
      <c r="I1" s="207"/>
      <c r="J1" s="207"/>
      <c r="K1" s="216"/>
    </row>
    <row r="2" spans="9:12" ht="12">
      <c r="I2" s="143" t="s">
        <v>98</v>
      </c>
      <c r="J2" s="143"/>
      <c r="K2"/>
      <c r="L2"/>
    </row>
    <row r="3" spans="1:12" ht="17.25" customHeight="1">
      <c r="A3" s="34" t="s">
        <v>24</v>
      </c>
      <c r="B3" s="209"/>
      <c r="C3" s="209"/>
      <c r="D3" s="209"/>
      <c r="E3" s="116"/>
      <c r="I3" s="127" t="s">
        <v>25</v>
      </c>
      <c r="J3" s="127"/>
      <c r="K3"/>
      <c r="L3"/>
    </row>
    <row r="4" spans="1:11" s="180" customFormat="1" ht="19.5" customHeight="1">
      <c r="A4" s="41" t="s">
        <v>75</v>
      </c>
      <c r="B4" s="210" t="s">
        <v>91</v>
      </c>
      <c r="C4" s="211"/>
      <c r="D4" s="212"/>
      <c r="E4" s="157" t="s">
        <v>92</v>
      </c>
      <c r="F4" s="183" t="s">
        <v>77</v>
      </c>
      <c r="G4" s="184"/>
      <c r="H4" s="184"/>
      <c r="I4" s="184"/>
      <c r="J4" s="199"/>
      <c r="K4" s="79"/>
    </row>
    <row r="5" spans="1:11" s="180" customFormat="1" ht="19.5" customHeight="1">
      <c r="A5" s="41"/>
      <c r="B5" s="145" t="s">
        <v>93</v>
      </c>
      <c r="C5" s="145" t="s">
        <v>94</v>
      </c>
      <c r="D5" s="213" t="s">
        <v>95</v>
      </c>
      <c r="E5" s="159"/>
      <c r="F5" s="101" t="s">
        <v>78</v>
      </c>
      <c r="G5" s="176" t="s">
        <v>79</v>
      </c>
      <c r="H5" s="177"/>
      <c r="I5" s="179"/>
      <c r="J5" s="101" t="s">
        <v>80</v>
      </c>
      <c r="K5" s="79"/>
    </row>
    <row r="6" spans="1:11" s="180" customFormat="1" ht="39" customHeight="1">
      <c r="A6" s="41"/>
      <c r="B6" s="145"/>
      <c r="C6" s="145"/>
      <c r="D6" s="214"/>
      <c r="E6" s="161"/>
      <c r="F6" s="107"/>
      <c r="G6" s="107" t="s">
        <v>82</v>
      </c>
      <c r="H6" s="107" t="s">
        <v>83</v>
      </c>
      <c r="I6" s="107" t="s">
        <v>84</v>
      </c>
      <c r="J6" s="107"/>
      <c r="K6" s="79"/>
    </row>
    <row r="7" spans="1:11" s="180" customFormat="1" ht="18" customHeight="1">
      <c r="A7" s="41">
        <v>1</v>
      </c>
      <c r="B7" s="145" t="s">
        <v>99</v>
      </c>
      <c r="C7" s="145" t="s">
        <v>100</v>
      </c>
      <c r="D7" s="214" t="s">
        <v>101</v>
      </c>
      <c r="E7" s="58">
        <v>5</v>
      </c>
      <c r="F7" s="107" t="s">
        <v>102</v>
      </c>
      <c r="G7" s="107">
        <v>7</v>
      </c>
      <c r="H7" s="107">
        <v>8</v>
      </c>
      <c r="I7" s="107">
        <v>9</v>
      </c>
      <c r="J7" s="107">
        <v>10</v>
      </c>
      <c r="K7" s="79"/>
    </row>
    <row r="8" spans="1:10" ht="11.25">
      <c r="A8" s="108" t="s">
        <v>88</v>
      </c>
      <c r="B8" s="215"/>
      <c r="C8" s="215"/>
      <c r="D8" s="215"/>
      <c r="E8" s="171" t="s">
        <v>81</v>
      </c>
      <c r="F8" s="172">
        <v>2990.62</v>
      </c>
      <c r="G8" s="172">
        <v>2379.17</v>
      </c>
      <c r="H8" s="172">
        <v>452.51</v>
      </c>
      <c r="I8" s="172">
        <v>45.44</v>
      </c>
      <c r="J8" s="172">
        <v>113.5</v>
      </c>
    </row>
    <row r="9" spans="1:10" ht="12">
      <c r="A9" s="125"/>
      <c r="B9" s="215" t="s">
        <v>103</v>
      </c>
      <c r="C9" s="215"/>
      <c r="D9" s="215"/>
      <c r="E9" s="135" t="s">
        <v>31</v>
      </c>
      <c r="F9" s="172">
        <v>2353.43</v>
      </c>
      <c r="G9" s="172">
        <v>1783.37</v>
      </c>
      <c r="H9" s="172">
        <v>450.02</v>
      </c>
      <c r="I9" s="172">
        <v>6.54</v>
      </c>
      <c r="J9" s="172">
        <v>113.5</v>
      </c>
    </row>
    <row r="10" spans="1:10" ht="12">
      <c r="A10" s="125"/>
      <c r="B10" s="215"/>
      <c r="C10" s="215" t="s">
        <v>104</v>
      </c>
      <c r="D10" s="215"/>
      <c r="E10" s="135" t="s">
        <v>39</v>
      </c>
      <c r="F10" s="172">
        <v>2255.43</v>
      </c>
      <c r="G10" s="172">
        <v>1783.37</v>
      </c>
      <c r="H10" s="172">
        <v>450.02</v>
      </c>
      <c r="I10" s="172">
        <v>6.54</v>
      </c>
      <c r="J10" s="172">
        <v>15.5</v>
      </c>
    </row>
    <row r="11" spans="1:10" ht="12">
      <c r="A11" s="125"/>
      <c r="B11" s="215" t="s">
        <v>105</v>
      </c>
      <c r="C11" s="215" t="s">
        <v>106</v>
      </c>
      <c r="D11" s="215" t="s">
        <v>107</v>
      </c>
      <c r="E11" s="135" t="s">
        <v>46</v>
      </c>
      <c r="F11" s="172">
        <v>2255.43</v>
      </c>
      <c r="G11" s="172">
        <v>1783.37</v>
      </c>
      <c r="H11" s="172">
        <v>450.02</v>
      </c>
      <c r="I11" s="172">
        <v>6.54</v>
      </c>
      <c r="J11" s="172">
        <v>15.5</v>
      </c>
    </row>
    <row r="12" spans="1:10" ht="12">
      <c r="A12" s="125"/>
      <c r="B12" s="215"/>
      <c r="C12" s="215" t="s">
        <v>108</v>
      </c>
      <c r="D12" s="215"/>
      <c r="E12" s="135" t="s">
        <v>56</v>
      </c>
      <c r="F12" s="172">
        <v>98</v>
      </c>
      <c r="G12" s="172">
        <v>0</v>
      </c>
      <c r="H12" s="172">
        <v>0</v>
      </c>
      <c r="I12" s="172">
        <v>0</v>
      </c>
      <c r="J12" s="172">
        <v>98</v>
      </c>
    </row>
    <row r="13" spans="1:10" ht="12">
      <c r="A13" s="125"/>
      <c r="B13" s="215" t="s">
        <v>105</v>
      </c>
      <c r="C13" s="215" t="s">
        <v>109</v>
      </c>
      <c r="D13" s="215" t="s">
        <v>110</v>
      </c>
      <c r="E13" s="135" t="s">
        <v>57</v>
      </c>
      <c r="F13" s="172">
        <v>98</v>
      </c>
      <c r="G13" s="172">
        <v>0</v>
      </c>
      <c r="H13" s="172">
        <v>0</v>
      </c>
      <c r="I13" s="172">
        <v>0</v>
      </c>
      <c r="J13" s="172">
        <v>98</v>
      </c>
    </row>
    <row r="14" spans="1:10" ht="12">
      <c r="A14" s="125"/>
      <c r="B14" s="215" t="s">
        <v>111</v>
      </c>
      <c r="C14" s="215"/>
      <c r="D14" s="215"/>
      <c r="E14" s="135" t="s">
        <v>58</v>
      </c>
      <c r="F14" s="172">
        <v>310.22</v>
      </c>
      <c r="G14" s="172">
        <v>268.83</v>
      </c>
      <c r="H14" s="172">
        <v>2.49</v>
      </c>
      <c r="I14" s="172">
        <v>38.9</v>
      </c>
      <c r="J14" s="172">
        <v>0</v>
      </c>
    </row>
    <row r="15" spans="1:10" ht="12">
      <c r="A15" s="125"/>
      <c r="B15" s="215"/>
      <c r="C15" s="215" t="s">
        <v>112</v>
      </c>
      <c r="D15" s="215"/>
      <c r="E15" s="135" t="s">
        <v>59</v>
      </c>
      <c r="F15" s="172">
        <v>310.22</v>
      </c>
      <c r="G15" s="172">
        <v>268.83</v>
      </c>
      <c r="H15" s="172">
        <v>2.49</v>
      </c>
      <c r="I15" s="172">
        <v>38.9</v>
      </c>
      <c r="J15" s="172">
        <v>0</v>
      </c>
    </row>
    <row r="16" spans="1:10" ht="12">
      <c r="A16" s="125"/>
      <c r="B16" s="215" t="s">
        <v>113</v>
      </c>
      <c r="C16" s="215" t="s">
        <v>114</v>
      </c>
      <c r="D16" s="215" t="s">
        <v>104</v>
      </c>
      <c r="E16" s="135" t="s">
        <v>61</v>
      </c>
      <c r="F16" s="172">
        <v>41.39</v>
      </c>
      <c r="G16" s="172">
        <v>0</v>
      </c>
      <c r="H16" s="172">
        <v>2.49</v>
      </c>
      <c r="I16" s="172">
        <v>38.9</v>
      </c>
      <c r="J16" s="172">
        <v>0</v>
      </c>
    </row>
    <row r="17" spans="1:10" ht="12">
      <c r="A17" s="125"/>
      <c r="B17" s="215" t="s">
        <v>113</v>
      </c>
      <c r="C17" s="215" t="s">
        <v>114</v>
      </c>
      <c r="D17" s="215" t="s">
        <v>112</v>
      </c>
      <c r="E17" s="135" t="s">
        <v>62</v>
      </c>
      <c r="F17" s="172">
        <v>263.33</v>
      </c>
      <c r="G17" s="172">
        <v>263.33</v>
      </c>
      <c r="H17" s="172">
        <v>0</v>
      </c>
      <c r="I17" s="172">
        <v>0</v>
      </c>
      <c r="J17" s="172">
        <v>0</v>
      </c>
    </row>
    <row r="18" spans="1:10" ht="12">
      <c r="A18" s="125"/>
      <c r="B18" s="215" t="s">
        <v>113</v>
      </c>
      <c r="C18" s="215" t="s">
        <v>114</v>
      </c>
      <c r="D18" s="215" t="s">
        <v>115</v>
      </c>
      <c r="E18" s="135" t="s">
        <v>63</v>
      </c>
      <c r="F18" s="172">
        <v>5.5</v>
      </c>
      <c r="G18" s="172">
        <v>5.5</v>
      </c>
      <c r="H18" s="172">
        <v>0</v>
      </c>
      <c r="I18" s="172">
        <v>0</v>
      </c>
      <c r="J18" s="172">
        <v>0</v>
      </c>
    </row>
    <row r="19" spans="1:10" ht="12">
      <c r="A19" s="125"/>
      <c r="B19" s="215" t="s">
        <v>116</v>
      </c>
      <c r="C19" s="215"/>
      <c r="D19" s="215"/>
      <c r="E19" s="135" t="s">
        <v>64</v>
      </c>
      <c r="F19" s="172">
        <v>135.18</v>
      </c>
      <c r="G19" s="172">
        <v>135.18</v>
      </c>
      <c r="H19" s="172">
        <v>0</v>
      </c>
      <c r="I19" s="172">
        <v>0</v>
      </c>
      <c r="J19" s="172">
        <v>0</v>
      </c>
    </row>
    <row r="20" spans="1:10" ht="12">
      <c r="A20" s="125"/>
      <c r="B20" s="215"/>
      <c r="C20" s="215" t="s">
        <v>117</v>
      </c>
      <c r="D20" s="215"/>
      <c r="E20" s="135" t="s">
        <v>65</v>
      </c>
      <c r="F20" s="172">
        <v>135.18</v>
      </c>
      <c r="G20" s="172">
        <v>135.18</v>
      </c>
      <c r="H20" s="172">
        <v>0</v>
      </c>
      <c r="I20" s="172">
        <v>0</v>
      </c>
      <c r="J20" s="172">
        <v>0</v>
      </c>
    </row>
    <row r="21" spans="1:10" ht="12">
      <c r="A21" s="125"/>
      <c r="B21" s="215" t="s">
        <v>118</v>
      </c>
      <c r="C21" s="215" t="s">
        <v>119</v>
      </c>
      <c r="D21" s="215" t="s">
        <v>104</v>
      </c>
      <c r="E21" s="135" t="s">
        <v>67</v>
      </c>
      <c r="F21" s="172">
        <v>135.18</v>
      </c>
      <c r="G21" s="172">
        <v>135.18</v>
      </c>
      <c r="H21" s="172">
        <v>0</v>
      </c>
      <c r="I21" s="172">
        <v>0</v>
      </c>
      <c r="J21" s="172">
        <v>0</v>
      </c>
    </row>
    <row r="22" spans="1:10" ht="12">
      <c r="A22" s="125"/>
      <c r="B22" s="215" t="s">
        <v>120</v>
      </c>
      <c r="C22" s="215"/>
      <c r="D22" s="215"/>
      <c r="E22" s="135" t="s">
        <v>68</v>
      </c>
      <c r="F22" s="172">
        <v>191.79</v>
      </c>
      <c r="G22" s="172">
        <v>191.79</v>
      </c>
      <c r="H22" s="172">
        <v>0</v>
      </c>
      <c r="I22" s="172">
        <v>0</v>
      </c>
      <c r="J22" s="172">
        <v>0</v>
      </c>
    </row>
    <row r="23" spans="1:10" ht="12">
      <c r="A23" s="125"/>
      <c r="B23" s="215"/>
      <c r="C23" s="215" t="s">
        <v>104</v>
      </c>
      <c r="D23" s="215"/>
      <c r="E23" s="135" t="s">
        <v>69</v>
      </c>
      <c r="F23" s="172">
        <v>191.79</v>
      </c>
      <c r="G23" s="172">
        <v>191.79</v>
      </c>
      <c r="H23" s="172">
        <v>0</v>
      </c>
      <c r="I23" s="172">
        <v>0</v>
      </c>
      <c r="J23" s="172">
        <v>0</v>
      </c>
    </row>
    <row r="24" spans="1:10" ht="12">
      <c r="A24" s="125"/>
      <c r="B24" s="215" t="s">
        <v>121</v>
      </c>
      <c r="C24" s="215" t="s">
        <v>106</v>
      </c>
      <c r="D24" s="215" t="s">
        <v>122</v>
      </c>
      <c r="E24" s="135" t="s">
        <v>70</v>
      </c>
      <c r="F24" s="172">
        <v>191.79</v>
      </c>
      <c r="G24" s="172">
        <v>191.79</v>
      </c>
      <c r="H24" s="172">
        <v>0</v>
      </c>
      <c r="I24" s="172">
        <v>0</v>
      </c>
      <c r="J24" s="172">
        <v>0</v>
      </c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9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6" style="48" customWidth="1"/>
    <col min="2" max="3" width="4" style="48" customWidth="1"/>
    <col min="4" max="4" width="38.33203125" style="48" customWidth="1"/>
    <col min="5" max="5" width="12.16015625" style="48" bestFit="1" customWidth="1"/>
    <col min="6" max="6" width="13.83203125" style="48" customWidth="1"/>
    <col min="7" max="7" width="17" style="48" customWidth="1"/>
    <col min="8" max="8" width="12.33203125" style="48" customWidth="1"/>
    <col min="9" max="9" width="17" style="48" customWidth="1"/>
    <col min="10" max="10" width="9" style="48" bestFit="1" customWidth="1"/>
    <col min="11" max="11" width="10" style="48" customWidth="1"/>
    <col min="12" max="12" width="10.83203125" style="48" customWidth="1"/>
    <col min="13" max="13" width="14" style="48" customWidth="1"/>
    <col min="14" max="14" width="13.83203125" style="48" customWidth="1"/>
    <col min="15" max="247" width="9.16015625" style="48" customWidth="1"/>
    <col min="248" max="253" width="9.16015625" style="0" customWidth="1"/>
  </cols>
  <sheetData>
    <row r="1" spans="1:14" ht="25.5" customHeight="1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6" ht="17.2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L2"/>
      <c r="P2" s="126" t="s">
        <v>124</v>
      </c>
    </row>
    <row r="3" spans="1:16" ht="17.25" customHeight="1">
      <c r="A3" s="34" t="s">
        <v>24</v>
      </c>
      <c r="B3" s="116"/>
      <c r="C3" s="116"/>
      <c r="D3" s="116"/>
      <c r="I3" s="205"/>
      <c r="J3" s="205"/>
      <c r="L3"/>
      <c r="P3" s="167" t="s">
        <v>25</v>
      </c>
    </row>
    <row r="4" spans="1:16" s="180" customFormat="1" ht="18" customHeight="1">
      <c r="A4" s="59" t="s">
        <v>91</v>
      </c>
      <c r="B4" s="59"/>
      <c r="C4" s="59"/>
      <c r="D4" s="157" t="s">
        <v>92</v>
      </c>
      <c r="E4" s="39" t="s">
        <v>125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80" customFormat="1" ht="33" customHeight="1">
      <c r="A5" s="158" t="s">
        <v>93</v>
      </c>
      <c r="B5" s="158" t="s">
        <v>94</v>
      </c>
      <c r="C5" s="158" t="s">
        <v>95</v>
      </c>
      <c r="D5" s="159"/>
      <c r="E5" s="41" t="s">
        <v>78</v>
      </c>
      <c r="F5" s="39" t="s">
        <v>30</v>
      </c>
      <c r="G5" s="39"/>
      <c r="H5" s="39" t="s">
        <v>34</v>
      </c>
      <c r="I5" s="39" t="s">
        <v>36</v>
      </c>
      <c r="J5" s="39" t="s">
        <v>38</v>
      </c>
      <c r="K5" s="39" t="s">
        <v>40</v>
      </c>
      <c r="L5" s="39" t="s">
        <v>42</v>
      </c>
      <c r="M5" s="39"/>
      <c r="N5" s="39" t="s">
        <v>45</v>
      </c>
      <c r="O5" s="39" t="s">
        <v>47</v>
      </c>
      <c r="P5" s="39" t="s">
        <v>49</v>
      </c>
    </row>
    <row r="6" spans="1:16" s="180" customFormat="1" ht="36">
      <c r="A6" s="160"/>
      <c r="B6" s="160"/>
      <c r="C6" s="160"/>
      <c r="D6" s="161"/>
      <c r="E6" s="41"/>
      <c r="F6" s="39" t="s">
        <v>81</v>
      </c>
      <c r="G6" s="39" t="s">
        <v>32</v>
      </c>
      <c r="H6" s="39"/>
      <c r="I6" s="39"/>
      <c r="J6" s="39"/>
      <c r="K6" s="39"/>
      <c r="L6" s="39" t="s">
        <v>81</v>
      </c>
      <c r="M6" s="39" t="s">
        <v>32</v>
      </c>
      <c r="N6" s="39"/>
      <c r="O6" s="39"/>
      <c r="P6" s="39"/>
    </row>
    <row r="7" spans="1:247" s="79" customFormat="1" ht="15" customHeight="1">
      <c r="A7" s="135"/>
      <c r="B7" s="135"/>
      <c r="C7" s="135"/>
      <c r="D7" s="136" t="s">
        <v>78</v>
      </c>
      <c r="E7" s="163">
        <f>F7+H7+I7+J7+K7+L7+N7+O7+P7</f>
        <v>2990.6200000000003</v>
      </c>
      <c r="F7" s="163">
        <f>F8+F26+F32+F36</f>
        <v>2780.6600000000003</v>
      </c>
      <c r="G7" s="163">
        <f aca="true" t="shared" si="0" ref="G7:P7">G8+G26+G32+G36</f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0</v>
      </c>
      <c r="M7" s="163">
        <f t="shared" si="0"/>
        <v>0</v>
      </c>
      <c r="N7" s="163">
        <f t="shared" si="0"/>
        <v>209.96</v>
      </c>
      <c r="O7" s="163">
        <f t="shared" si="0"/>
        <v>0</v>
      </c>
      <c r="P7" s="163">
        <f t="shared" si="0"/>
        <v>0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</row>
    <row r="8" spans="1:16" ht="15" customHeight="1">
      <c r="A8" s="45">
        <v>205</v>
      </c>
      <c r="B8" s="202"/>
      <c r="C8" s="202"/>
      <c r="D8" s="45" t="s">
        <v>31</v>
      </c>
      <c r="E8" s="163">
        <f>F8+H8+I8+J8+K8+L8+N8+O8+P8</f>
        <v>2353.4300000000003</v>
      </c>
      <c r="F8" s="203">
        <f>F16+F17</f>
        <v>2143.4700000000003</v>
      </c>
      <c r="G8" s="90"/>
      <c r="H8" s="203"/>
      <c r="I8" s="163"/>
      <c r="J8" s="203"/>
      <c r="K8" s="125"/>
      <c r="L8" s="125"/>
      <c r="M8" s="125"/>
      <c r="N8" s="206">
        <v>209.96</v>
      </c>
      <c r="O8" s="125"/>
      <c r="P8" s="206"/>
    </row>
    <row r="9" spans="1:16" ht="15" customHeight="1">
      <c r="A9" s="45"/>
      <c r="B9" s="202" t="s">
        <v>122</v>
      </c>
      <c r="C9" s="202"/>
      <c r="D9" s="45" t="s">
        <v>33</v>
      </c>
      <c r="E9" s="163">
        <f aca="true" t="shared" si="1" ref="E8:E39">F9+H9+I9+J9+K9+L9+N9+O9+P9</f>
        <v>0</v>
      </c>
      <c r="F9" s="203"/>
      <c r="G9" s="90"/>
      <c r="H9" s="203">
        <v>0</v>
      </c>
      <c r="I9" s="163"/>
      <c r="J9" s="203">
        <v>0</v>
      </c>
      <c r="K9" s="125"/>
      <c r="L9" s="125"/>
      <c r="M9" s="125"/>
      <c r="N9" s="206"/>
      <c r="O9" s="125"/>
      <c r="P9" s="206">
        <v>0</v>
      </c>
    </row>
    <row r="10" spans="1:16" ht="15" customHeight="1">
      <c r="A10" s="45">
        <v>205</v>
      </c>
      <c r="B10" s="202" t="s">
        <v>126</v>
      </c>
      <c r="C10" s="202" t="s">
        <v>122</v>
      </c>
      <c r="D10" s="45" t="s">
        <v>35</v>
      </c>
      <c r="E10" s="163">
        <f t="shared" si="1"/>
        <v>0</v>
      </c>
      <c r="F10" s="203"/>
      <c r="G10" s="90"/>
      <c r="H10" s="203">
        <v>0</v>
      </c>
      <c r="I10" s="163"/>
      <c r="J10" s="203">
        <v>0</v>
      </c>
      <c r="K10" s="125"/>
      <c r="L10" s="125"/>
      <c r="M10" s="125"/>
      <c r="N10" s="206">
        <v>0</v>
      </c>
      <c r="O10" s="125"/>
      <c r="P10" s="206">
        <v>0</v>
      </c>
    </row>
    <row r="11" spans="1:16" ht="15" customHeight="1">
      <c r="A11" s="45">
        <v>205</v>
      </c>
      <c r="B11" s="202" t="s">
        <v>126</v>
      </c>
      <c r="C11" s="202" t="s">
        <v>104</v>
      </c>
      <c r="D11" s="45" t="s">
        <v>37</v>
      </c>
      <c r="E11" s="163">
        <f t="shared" si="1"/>
        <v>0</v>
      </c>
      <c r="F11" s="203"/>
      <c r="G11" s="90"/>
      <c r="H11" s="203">
        <v>0</v>
      </c>
      <c r="I11" s="163"/>
      <c r="J11" s="203">
        <v>0</v>
      </c>
      <c r="K11" s="125"/>
      <c r="L11" s="125"/>
      <c r="M11" s="125"/>
      <c r="N11" s="206"/>
      <c r="O11" s="125"/>
      <c r="P11" s="206">
        <v>0</v>
      </c>
    </row>
    <row r="12" spans="1:16" ht="15" customHeight="1">
      <c r="A12" s="45"/>
      <c r="B12" s="202" t="s">
        <v>104</v>
      </c>
      <c r="C12" s="202"/>
      <c r="D12" s="45" t="s">
        <v>39</v>
      </c>
      <c r="E12" s="163">
        <f t="shared" si="1"/>
        <v>0</v>
      </c>
      <c r="F12" s="203"/>
      <c r="G12" s="90"/>
      <c r="H12" s="203">
        <v>0</v>
      </c>
      <c r="I12" s="163"/>
      <c r="J12" s="203"/>
      <c r="K12" s="125"/>
      <c r="L12" s="125"/>
      <c r="M12" s="125"/>
      <c r="N12" s="206"/>
      <c r="O12" s="125"/>
      <c r="P12" s="206">
        <v>0</v>
      </c>
    </row>
    <row r="13" spans="1:16" ht="15" customHeight="1">
      <c r="A13" s="45">
        <v>205</v>
      </c>
      <c r="B13" s="202" t="s">
        <v>106</v>
      </c>
      <c r="C13" s="202" t="s">
        <v>122</v>
      </c>
      <c r="D13" s="45" t="s">
        <v>41</v>
      </c>
      <c r="E13" s="163">
        <f t="shared" si="1"/>
        <v>0</v>
      </c>
      <c r="F13" s="203"/>
      <c r="G13" s="90"/>
      <c r="H13" s="203">
        <v>0</v>
      </c>
      <c r="I13" s="163"/>
      <c r="J13" s="203">
        <v>0</v>
      </c>
      <c r="K13" s="125"/>
      <c r="L13" s="125"/>
      <c r="M13" s="125"/>
      <c r="N13" s="206"/>
      <c r="O13" s="125"/>
      <c r="P13" s="206">
        <v>0</v>
      </c>
    </row>
    <row r="14" spans="1:16" ht="15" customHeight="1">
      <c r="A14" s="45">
        <v>205</v>
      </c>
      <c r="B14" s="202" t="s">
        <v>106</v>
      </c>
      <c r="C14" s="202" t="s">
        <v>104</v>
      </c>
      <c r="D14" s="45" t="s">
        <v>43</v>
      </c>
      <c r="E14" s="163">
        <f t="shared" si="1"/>
        <v>0</v>
      </c>
      <c r="F14" s="203"/>
      <c r="G14" s="90"/>
      <c r="H14" s="203">
        <v>0</v>
      </c>
      <c r="I14" s="163"/>
      <c r="J14" s="203">
        <v>0</v>
      </c>
      <c r="K14" s="125"/>
      <c r="L14" s="125"/>
      <c r="M14" s="125"/>
      <c r="N14" s="206">
        <v>0</v>
      </c>
      <c r="O14" s="125"/>
      <c r="P14" s="206">
        <v>0</v>
      </c>
    </row>
    <row r="15" spans="1:16" ht="24">
      <c r="A15" s="45">
        <v>205</v>
      </c>
      <c r="B15" s="202" t="s">
        <v>106</v>
      </c>
      <c r="C15" s="202" t="s">
        <v>127</v>
      </c>
      <c r="D15" s="45" t="s">
        <v>44</v>
      </c>
      <c r="E15" s="163">
        <f t="shared" si="1"/>
        <v>0</v>
      </c>
      <c r="F15" s="203"/>
      <c r="G15" s="125"/>
      <c r="H15" s="203">
        <v>0</v>
      </c>
      <c r="I15" s="125"/>
      <c r="J15" s="203">
        <v>0</v>
      </c>
      <c r="K15" s="125"/>
      <c r="L15" s="125"/>
      <c r="M15" s="125"/>
      <c r="N15" s="206">
        <v>0</v>
      </c>
      <c r="O15" s="125"/>
      <c r="P15" s="206">
        <v>0</v>
      </c>
    </row>
    <row r="16" spans="1:16" ht="21" customHeight="1">
      <c r="A16" s="45">
        <v>205</v>
      </c>
      <c r="B16" s="202" t="s">
        <v>106</v>
      </c>
      <c r="C16" s="202" t="s">
        <v>107</v>
      </c>
      <c r="D16" s="45" t="s">
        <v>46</v>
      </c>
      <c r="E16" s="163">
        <f t="shared" si="1"/>
        <v>2255.43</v>
      </c>
      <c r="F16" s="203">
        <v>2045.47</v>
      </c>
      <c r="G16" s="125"/>
      <c r="H16" s="203">
        <v>0</v>
      </c>
      <c r="I16" s="125"/>
      <c r="J16" s="203"/>
      <c r="K16" s="125"/>
      <c r="L16" s="125"/>
      <c r="M16" s="125"/>
      <c r="N16" s="206">
        <v>209.96</v>
      </c>
      <c r="O16" s="125"/>
      <c r="P16" s="206">
        <v>0</v>
      </c>
    </row>
    <row r="17" spans="1:16" ht="20.25" customHeight="1">
      <c r="A17" s="45">
        <v>205</v>
      </c>
      <c r="B17" s="202" t="s">
        <v>106</v>
      </c>
      <c r="C17" s="202" t="s">
        <v>110</v>
      </c>
      <c r="D17" s="45" t="s">
        <v>48</v>
      </c>
      <c r="E17" s="163">
        <f t="shared" si="1"/>
        <v>98</v>
      </c>
      <c r="F17" s="203">
        <v>98</v>
      </c>
      <c r="G17" s="125"/>
      <c r="H17" s="203">
        <v>0</v>
      </c>
      <c r="I17" s="125"/>
      <c r="J17" s="203">
        <v>0</v>
      </c>
      <c r="K17" s="125"/>
      <c r="L17" s="125"/>
      <c r="M17" s="125"/>
      <c r="N17" s="206">
        <v>0</v>
      </c>
      <c r="O17" s="125"/>
      <c r="P17" s="206">
        <v>0</v>
      </c>
    </row>
    <row r="18" spans="1:16" ht="21.75" customHeight="1">
      <c r="A18" s="45"/>
      <c r="B18" s="202" t="s">
        <v>127</v>
      </c>
      <c r="C18" s="202"/>
      <c r="D18" s="45" t="s">
        <v>50</v>
      </c>
      <c r="E18" s="163">
        <f t="shared" si="1"/>
        <v>0</v>
      </c>
      <c r="F18" s="203"/>
      <c r="G18" s="125"/>
      <c r="H18" s="203">
        <v>0</v>
      </c>
      <c r="I18" s="125"/>
      <c r="J18" s="203"/>
      <c r="K18" s="125"/>
      <c r="L18" s="125"/>
      <c r="M18" s="125"/>
      <c r="N18" s="206"/>
      <c r="O18" s="125"/>
      <c r="P18" s="206"/>
    </row>
    <row r="19" spans="1:16" ht="24">
      <c r="A19" s="45">
        <v>205</v>
      </c>
      <c r="B19" s="202" t="s">
        <v>128</v>
      </c>
      <c r="C19" s="202" t="s">
        <v>104</v>
      </c>
      <c r="D19" s="45" t="s">
        <v>51</v>
      </c>
      <c r="E19" s="163">
        <f t="shared" si="1"/>
        <v>0</v>
      </c>
      <c r="F19" s="203"/>
      <c r="G19" s="125"/>
      <c r="H19" s="203">
        <v>0</v>
      </c>
      <c r="I19" s="125"/>
      <c r="J19" s="203"/>
      <c r="K19" s="125"/>
      <c r="L19" s="125"/>
      <c r="M19" s="125"/>
      <c r="N19" s="206"/>
      <c r="O19" s="125"/>
      <c r="P19" s="206"/>
    </row>
    <row r="20" spans="1:16" ht="24">
      <c r="A20" s="45">
        <v>205</v>
      </c>
      <c r="B20" s="202" t="s">
        <v>128</v>
      </c>
      <c r="C20" s="202" t="s">
        <v>110</v>
      </c>
      <c r="D20" s="45" t="s">
        <v>52</v>
      </c>
      <c r="E20" s="163">
        <f t="shared" si="1"/>
        <v>0</v>
      </c>
      <c r="F20" s="203"/>
      <c r="G20" s="125"/>
      <c r="H20" s="203">
        <v>0</v>
      </c>
      <c r="I20" s="125"/>
      <c r="J20" s="203">
        <v>0</v>
      </c>
      <c r="K20" s="125"/>
      <c r="L20" s="125"/>
      <c r="M20" s="125"/>
      <c r="N20" s="206">
        <v>0</v>
      </c>
      <c r="O20" s="125"/>
      <c r="P20" s="206">
        <v>0</v>
      </c>
    </row>
    <row r="21" spans="1:16" ht="12">
      <c r="A21" s="45"/>
      <c r="B21" s="202" t="s">
        <v>129</v>
      </c>
      <c r="C21" s="202"/>
      <c r="D21" s="45" t="s">
        <v>53</v>
      </c>
      <c r="E21" s="163">
        <f t="shared" si="1"/>
        <v>0</v>
      </c>
      <c r="F21" s="203"/>
      <c r="G21" s="125"/>
      <c r="H21" s="203">
        <v>0</v>
      </c>
      <c r="I21" s="125"/>
      <c r="J21" s="203">
        <v>0</v>
      </c>
      <c r="K21" s="125"/>
      <c r="L21" s="125"/>
      <c r="M21" s="125"/>
      <c r="N21" s="206">
        <v>0</v>
      </c>
      <c r="O21" s="125"/>
      <c r="P21" s="206">
        <v>0</v>
      </c>
    </row>
    <row r="22" spans="1:16" ht="24">
      <c r="A22" s="45">
        <v>205</v>
      </c>
      <c r="B22" s="202" t="s">
        <v>130</v>
      </c>
      <c r="C22" s="202" t="s">
        <v>122</v>
      </c>
      <c r="D22" s="45" t="s">
        <v>54</v>
      </c>
      <c r="E22" s="163">
        <f t="shared" si="1"/>
        <v>0</v>
      </c>
      <c r="F22" s="203"/>
      <c r="G22" s="125"/>
      <c r="H22" s="203">
        <v>0</v>
      </c>
      <c r="I22" s="125"/>
      <c r="J22" s="203">
        <v>0</v>
      </c>
      <c r="K22" s="125"/>
      <c r="L22" s="125"/>
      <c r="M22" s="125"/>
      <c r="N22" s="206">
        <v>0</v>
      </c>
      <c r="O22" s="125"/>
      <c r="P22" s="206">
        <v>0</v>
      </c>
    </row>
    <row r="23" spans="1:16" ht="24">
      <c r="A23" s="45">
        <v>205</v>
      </c>
      <c r="B23" s="202" t="s">
        <v>130</v>
      </c>
      <c r="C23" s="202" t="s">
        <v>104</v>
      </c>
      <c r="D23" s="45" t="s">
        <v>55</v>
      </c>
      <c r="E23" s="163">
        <f t="shared" si="1"/>
        <v>0</v>
      </c>
      <c r="F23" s="203"/>
      <c r="G23" s="125"/>
      <c r="H23" s="203">
        <v>0</v>
      </c>
      <c r="I23" s="125"/>
      <c r="J23" s="203">
        <v>0</v>
      </c>
      <c r="K23" s="125"/>
      <c r="L23" s="125"/>
      <c r="M23" s="125"/>
      <c r="N23" s="206">
        <v>0</v>
      </c>
      <c r="O23" s="125"/>
      <c r="P23" s="206">
        <v>0</v>
      </c>
    </row>
    <row r="24" spans="1:16" ht="12">
      <c r="A24" s="45"/>
      <c r="B24" s="202" t="s">
        <v>108</v>
      </c>
      <c r="C24" s="202"/>
      <c r="D24" s="45" t="s">
        <v>56</v>
      </c>
      <c r="E24" s="163">
        <f t="shared" si="1"/>
        <v>0</v>
      </c>
      <c r="F24" s="203"/>
      <c r="G24" s="125"/>
      <c r="H24" s="203"/>
      <c r="I24" s="125"/>
      <c r="J24" s="203">
        <v>0</v>
      </c>
      <c r="K24" s="125"/>
      <c r="L24" s="125"/>
      <c r="M24" s="125"/>
      <c r="N24" s="206">
        <v>0</v>
      </c>
      <c r="O24" s="125"/>
      <c r="P24" s="206">
        <v>0</v>
      </c>
    </row>
    <row r="25" spans="1:16" ht="24">
      <c r="A25" s="45">
        <v>205</v>
      </c>
      <c r="B25" s="202" t="s">
        <v>109</v>
      </c>
      <c r="C25" s="202" t="s">
        <v>110</v>
      </c>
      <c r="D25" s="45" t="s">
        <v>57</v>
      </c>
      <c r="E25" s="163">
        <f t="shared" si="1"/>
        <v>0</v>
      </c>
      <c r="F25" s="203"/>
      <c r="G25" s="125"/>
      <c r="H25" s="203"/>
      <c r="I25" s="125"/>
      <c r="J25" s="203">
        <v>0</v>
      </c>
      <c r="K25" s="125"/>
      <c r="L25" s="125"/>
      <c r="M25" s="125"/>
      <c r="N25" s="206">
        <v>0</v>
      </c>
      <c r="O25" s="125"/>
      <c r="P25" s="206">
        <v>0</v>
      </c>
    </row>
    <row r="26" spans="1:16" ht="12">
      <c r="A26" s="45">
        <v>208</v>
      </c>
      <c r="B26" s="202"/>
      <c r="C26" s="202"/>
      <c r="D26" s="45" t="s">
        <v>58</v>
      </c>
      <c r="E26" s="163">
        <f t="shared" si="1"/>
        <v>310.22</v>
      </c>
      <c r="F26" s="203">
        <v>310.22</v>
      </c>
      <c r="G26" s="125"/>
      <c r="H26" s="203">
        <v>0</v>
      </c>
      <c r="I26" s="125"/>
      <c r="J26" s="203">
        <v>0</v>
      </c>
      <c r="K26" s="125"/>
      <c r="L26" s="125"/>
      <c r="M26" s="125"/>
      <c r="N26" s="206">
        <v>0</v>
      </c>
      <c r="O26" s="125"/>
      <c r="P26" s="206">
        <v>0</v>
      </c>
    </row>
    <row r="27" spans="1:16" ht="12">
      <c r="A27" s="45"/>
      <c r="B27" s="202" t="s">
        <v>112</v>
      </c>
      <c r="C27" s="202"/>
      <c r="D27" s="45" t="s">
        <v>59</v>
      </c>
      <c r="E27" s="163">
        <f t="shared" si="1"/>
        <v>0</v>
      </c>
      <c r="F27" s="203"/>
      <c r="G27" s="125"/>
      <c r="H27" s="203">
        <v>0</v>
      </c>
      <c r="I27" s="125"/>
      <c r="J27" s="203">
        <v>0</v>
      </c>
      <c r="K27" s="125"/>
      <c r="L27" s="125"/>
      <c r="M27" s="125"/>
      <c r="N27" s="206">
        <v>0</v>
      </c>
      <c r="O27" s="125"/>
      <c r="P27" s="206">
        <v>0</v>
      </c>
    </row>
    <row r="28" spans="1:16" ht="24">
      <c r="A28" s="45">
        <v>208</v>
      </c>
      <c r="B28" s="202" t="s">
        <v>114</v>
      </c>
      <c r="C28" s="202" t="s">
        <v>122</v>
      </c>
      <c r="D28" s="45" t="s">
        <v>60</v>
      </c>
      <c r="E28" s="163">
        <f t="shared" si="1"/>
        <v>0</v>
      </c>
      <c r="F28" s="203"/>
      <c r="G28" s="125"/>
      <c r="H28" s="203">
        <v>0</v>
      </c>
      <c r="I28" s="125"/>
      <c r="J28" s="203">
        <v>0</v>
      </c>
      <c r="K28" s="125"/>
      <c r="L28" s="125"/>
      <c r="M28" s="125"/>
      <c r="N28" s="206">
        <v>0</v>
      </c>
      <c r="O28" s="125"/>
      <c r="P28" s="206">
        <v>0</v>
      </c>
    </row>
    <row r="29" spans="1:16" ht="24">
      <c r="A29" s="45">
        <v>208</v>
      </c>
      <c r="B29" s="202" t="s">
        <v>114</v>
      </c>
      <c r="C29" s="202" t="s">
        <v>104</v>
      </c>
      <c r="D29" s="45" t="s">
        <v>61</v>
      </c>
      <c r="E29" s="163">
        <f t="shared" si="1"/>
        <v>41.39</v>
      </c>
      <c r="F29" s="203">
        <v>41.39</v>
      </c>
      <c r="G29" s="125"/>
      <c r="H29" s="203">
        <v>0</v>
      </c>
      <c r="I29" s="125"/>
      <c r="J29" s="203">
        <v>0</v>
      </c>
      <c r="K29" s="125"/>
      <c r="L29" s="125"/>
      <c r="M29" s="125"/>
      <c r="N29" s="206">
        <v>0</v>
      </c>
      <c r="O29" s="125"/>
      <c r="P29" s="206">
        <v>0</v>
      </c>
    </row>
    <row r="30" spans="1:16" ht="24">
      <c r="A30" s="45">
        <v>208</v>
      </c>
      <c r="B30" s="202" t="s">
        <v>114</v>
      </c>
      <c r="C30" s="202" t="s">
        <v>112</v>
      </c>
      <c r="D30" s="45" t="s">
        <v>62</v>
      </c>
      <c r="E30" s="163">
        <f t="shared" si="1"/>
        <v>263.33</v>
      </c>
      <c r="F30" s="203">
        <v>263.33</v>
      </c>
      <c r="G30" s="125"/>
      <c r="H30" s="203">
        <v>0</v>
      </c>
      <c r="I30" s="125"/>
      <c r="J30" s="203">
        <v>0</v>
      </c>
      <c r="K30" s="125"/>
      <c r="L30" s="125"/>
      <c r="M30" s="125"/>
      <c r="N30" s="206">
        <v>0</v>
      </c>
      <c r="O30" s="125"/>
      <c r="P30" s="206">
        <v>0</v>
      </c>
    </row>
    <row r="31" spans="1:16" ht="24">
      <c r="A31" s="45">
        <v>208</v>
      </c>
      <c r="B31" s="202" t="s">
        <v>114</v>
      </c>
      <c r="C31" s="202" t="s">
        <v>115</v>
      </c>
      <c r="D31" s="45" t="s">
        <v>63</v>
      </c>
      <c r="E31" s="163">
        <f t="shared" si="1"/>
        <v>5.5</v>
      </c>
      <c r="F31" s="203">
        <v>5.5</v>
      </c>
      <c r="G31" s="125"/>
      <c r="H31" s="203">
        <v>0</v>
      </c>
      <c r="I31" s="125"/>
      <c r="J31" s="203">
        <v>0</v>
      </c>
      <c r="K31" s="125"/>
      <c r="L31" s="125"/>
      <c r="M31" s="125"/>
      <c r="N31" s="206">
        <v>0</v>
      </c>
      <c r="O31" s="125"/>
      <c r="P31" s="206">
        <v>0</v>
      </c>
    </row>
    <row r="32" spans="1:16" ht="12">
      <c r="A32" s="45">
        <v>210</v>
      </c>
      <c r="B32" s="202"/>
      <c r="C32" s="202"/>
      <c r="D32" s="45" t="s">
        <v>64</v>
      </c>
      <c r="E32" s="163">
        <f t="shared" si="1"/>
        <v>135.18</v>
      </c>
      <c r="F32" s="203">
        <f>F35</f>
        <v>135.18</v>
      </c>
      <c r="G32" s="125"/>
      <c r="H32" s="203">
        <v>0</v>
      </c>
      <c r="I32" s="125"/>
      <c r="J32" s="203">
        <v>0</v>
      </c>
      <c r="K32" s="125"/>
      <c r="L32" s="125"/>
      <c r="M32" s="125"/>
      <c r="N32" s="206">
        <v>0</v>
      </c>
      <c r="O32" s="125"/>
      <c r="P32" s="206">
        <v>0</v>
      </c>
    </row>
    <row r="33" spans="1:16" ht="12">
      <c r="A33" s="45"/>
      <c r="B33" s="202" t="s">
        <v>117</v>
      </c>
      <c r="C33" s="202"/>
      <c r="D33" s="45" t="s">
        <v>65</v>
      </c>
      <c r="E33" s="163">
        <f t="shared" si="1"/>
        <v>0</v>
      </c>
      <c r="F33" s="203"/>
      <c r="G33" s="125"/>
      <c r="H33" s="203">
        <v>0</v>
      </c>
      <c r="I33" s="125"/>
      <c r="J33" s="203">
        <v>0</v>
      </c>
      <c r="K33" s="125"/>
      <c r="L33" s="125"/>
      <c r="M33" s="125"/>
      <c r="N33" s="206">
        <v>0</v>
      </c>
      <c r="O33" s="125"/>
      <c r="P33" s="206">
        <v>0</v>
      </c>
    </row>
    <row r="34" spans="1:16" ht="24">
      <c r="A34" s="45">
        <v>210</v>
      </c>
      <c r="B34" s="202" t="s">
        <v>119</v>
      </c>
      <c r="C34" s="202" t="s">
        <v>122</v>
      </c>
      <c r="D34" s="45" t="s">
        <v>66</v>
      </c>
      <c r="E34" s="163">
        <f t="shared" si="1"/>
        <v>0</v>
      </c>
      <c r="F34" s="203"/>
      <c r="G34" s="125"/>
      <c r="H34" s="203">
        <v>0</v>
      </c>
      <c r="I34" s="125"/>
      <c r="J34" s="203">
        <v>0</v>
      </c>
      <c r="K34" s="125"/>
      <c r="L34" s="125"/>
      <c r="M34" s="125"/>
      <c r="N34" s="206">
        <v>0</v>
      </c>
      <c r="O34" s="125"/>
      <c r="P34" s="206">
        <v>0</v>
      </c>
    </row>
    <row r="35" spans="1:16" ht="24">
      <c r="A35" s="45">
        <v>210</v>
      </c>
      <c r="B35" s="202" t="s">
        <v>119</v>
      </c>
      <c r="C35" s="202" t="s">
        <v>104</v>
      </c>
      <c r="D35" s="45" t="s">
        <v>67</v>
      </c>
      <c r="E35" s="163">
        <f t="shared" si="1"/>
        <v>135.18</v>
      </c>
      <c r="F35" s="203">
        <v>135.18</v>
      </c>
      <c r="G35" s="125"/>
      <c r="H35" s="203">
        <v>0</v>
      </c>
      <c r="I35" s="125"/>
      <c r="J35" s="203">
        <v>0</v>
      </c>
      <c r="K35" s="125"/>
      <c r="L35" s="125"/>
      <c r="M35" s="125"/>
      <c r="N35" s="206">
        <v>0</v>
      </c>
      <c r="O35" s="125"/>
      <c r="P35" s="206">
        <v>0</v>
      </c>
    </row>
    <row r="36" spans="1:16" ht="12">
      <c r="A36" s="45">
        <v>221</v>
      </c>
      <c r="B36" s="202"/>
      <c r="C36" s="202"/>
      <c r="D36" s="45" t="s">
        <v>68</v>
      </c>
      <c r="E36" s="163">
        <f t="shared" si="1"/>
        <v>191.79</v>
      </c>
      <c r="F36" s="203">
        <v>191.79</v>
      </c>
      <c r="G36" s="125"/>
      <c r="H36" s="203">
        <v>0</v>
      </c>
      <c r="I36" s="125"/>
      <c r="J36" s="203">
        <v>0</v>
      </c>
      <c r="K36" s="125"/>
      <c r="L36" s="125"/>
      <c r="M36" s="125"/>
      <c r="N36" s="206">
        <v>0</v>
      </c>
      <c r="O36" s="125"/>
      <c r="P36" s="206">
        <v>0</v>
      </c>
    </row>
    <row r="37" spans="1:16" ht="12">
      <c r="A37" s="45"/>
      <c r="B37" s="202" t="s">
        <v>104</v>
      </c>
      <c r="C37" s="202"/>
      <c r="D37" s="45" t="s">
        <v>69</v>
      </c>
      <c r="E37" s="163">
        <f t="shared" si="1"/>
        <v>0</v>
      </c>
      <c r="F37" s="203"/>
      <c r="G37" s="125"/>
      <c r="H37" s="203">
        <v>0</v>
      </c>
      <c r="I37" s="125"/>
      <c r="J37" s="203">
        <v>0</v>
      </c>
      <c r="K37" s="125"/>
      <c r="L37" s="125"/>
      <c r="M37" s="125"/>
      <c r="N37" s="206">
        <v>0</v>
      </c>
      <c r="O37" s="125"/>
      <c r="P37" s="206">
        <v>0</v>
      </c>
    </row>
    <row r="38" spans="1:16" ht="24">
      <c r="A38" s="45">
        <v>221</v>
      </c>
      <c r="B38" s="202" t="s">
        <v>106</v>
      </c>
      <c r="C38" s="202" t="s">
        <v>122</v>
      </c>
      <c r="D38" s="45" t="s">
        <v>70</v>
      </c>
      <c r="E38" s="163">
        <f t="shared" si="1"/>
        <v>191.79</v>
      </c>
      <c r="F38" s="203">
        <v>191.79</v>
      </c>
      <c r="G38" s="125"/>
      <c r="H38" s="203">
        <v>0</v>
      </c>
      <c r="I38" s="125"/>
      <c r="J38" s="203">
        <v>0</v>
      </c>
      <c r="K38" s="125"/>
      <c r="L38" s="125"/>
      <c r="M38" s="125"/>
      <c r="N38" s="206">
        <v>0</v>
      </c>
      <c r="O38" s="125"/>
      <c r="P38" s="206">
        <v>0</v>
      </c>
    </row>
    <row r="39" ht="12">
      <c r="E39" s="204">
        <f t="shared" si="1"/>
        <v>0</v>
      </c>
    </row>
  </sheetData>
  <sheetProtection formatCells="0" formatColumns="0" formatRows="0"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 topLeftCell="A1">
      <selection activeCell="A29" sqref="A29"/>
    </sheetView>
  </sheetViews>
  <sheetFormatPr defaultColWidth="9.16015625" defaultRowHeight="11.25"/>
  <cols>
    <col min="1" max="1" width="38.16015625" style="48" customWidth="1"/>
    <col min="2" max="2" width="14.66015625" style="48" customWidth="1"/>
    <col min="3" max="3" width="15.16015625" style="48" customWidth="1"/>
    <col min="4" max="6" width="14.16015625" style="48" bestFit="1" customWidth="1"/>
    <col min="7" max="7" width="16" style="48" customWidth="1"/>
    <col min="8" max="8" width="14.16015625" style="48" bestFit="1" customWidth="1"/>
    <col min="9" max="9" width="8.83203125" style="48" customWidth="1"/>
    <col min="10" max="11" width="13.83203125" style="48" customWidth="1"/>
    <col min="12" max="12" width="16.16015625" style="48" customWidth="1"/>
    <col min="13" max="13" width="15.16015625" style="48" customWidth="1"/>
    <col min="14" max="14" width="13.66015625" style="48" customWidth="1"/>
    <col min="15" max="15" width="15.5" style="48" customWidth="1"/>
    <col min="16" max="16" width="16.83203125" style="48" customWidth="1"/>
    <col min="17" max="16384" width="9.16015625" style="48" customWidth="1"/>
  </cols>
  <sheetData>
    <row r="1" spans="1:16" ht="36.75" customHeight="1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5:16" ht="15.75" customHeight="1">
      <c r="O2" s="143" t="s">
        <v>132</v>
      </c>
      <c r="P2" s="143"/>
    </row>
    <row r="3" spans="1:16" ht="18" customHeight="1">
      <c r="A3" s="34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O3" s="127" t="s">
        <v>25</v>
      </c>
      <c r="P3" s="127"/>
    </row>
    <row r="4" spans="1:17" s="180" customFormat="1" ht="21" customHeight="1">
      <c r="A4" s="100" t="s">
        <v>75</v>
      </c>
      <c r="B4" s="183" t="s">
        <v>133</v>
      </c>
      <c r="C4" s="184"/>
      <c r="D4" s="184"/>
      <c r="E4" s="184"/>
      <c r="F4" s="184"/>
      <c r="G4" s="184"/>
      <c r="H4" s="184"/>
      <c r="I4" s="198"/>
      <c r="J4" s="198"/>
      <c r="K4" s="198"/>
      <c r="L4" s="183" t="s">
        <v>134</v>
      </c>
      <c r="M4" s="184"/>
      <c r="N4" s="184"/>
      <c r="O4" s="184"/>
      <c r="P4" s="199"/>
      <c r="Q4" s="79"/>
    </row>
    <row r="5" spans="1:17" s="180" customFormat="1" ht="27.75" customHeight="1">
      <c r="A5" s="104"/>
      <c r="B5" s="100" t="s">
        <v>78</v>
      </c>
      <c r="C5" s="102" t="s">
        <v>30</v>
      </c>
      <c r="D5" s="115"/>
      <c r="E5" s="101" t="s">
        <v>34</v>
      </c>
      <c r="F5" s="101" t="s">
        <v>36</v>
      </c>
      <c r="G5" s="101" t="s">
        <v>38</v>
      </c>
      <c r="H5" s="101" t="s">
        <v>40</v>
      </c>
      <c r="I5" s="102" t="s">
        <v>42</v>
      </c>
      <c r="J5" s="115"/>
      <c r="K5" s="39" t="s">
        <v>135</v>
      </c>
      <c r="L5" s="101" t="s">
        <v>78</v>
      </c>
      <c r="M5" s="176" t="s">
        <v>79</v>
      </c>
      <c r="N5" s="177"/>
      <c r="O5" s="179"/>
      <c r="P5" s="101" t="s">
        <v>80</v>
      </c>
      <c r="Q5" s="79"/>
    </row>
    <row r="6" spans="1:17" s="180" customFormat="1" ht="47.25" customHeight="1">
      <c r="A6" s="106"/>
      <c r="B6" s="106"/>
      <c r="C6" s="39" t="s">
        <v>81</v>
      </c>
      <c r="D6" s="39" t="s">
        <v>32</v>
      </c>
      <c r="E6" s="107"/>
      <c r="F6" s="107"/>
      <c r="G6" s="107"/>
      <c r="H6" s="107"/>
      <c r="I6" s="39" t="s">
        <v>81</v>
      </c>
      <c r="J6" s="96" t="s">
        <v>32</v>
      </c>
      <c r="K6" s="39"/>
      <c r="L6" s="107"/>
      <c r="M6" s="107" t="s">
        <v>82</v>
      </c>
      <c r="N6" s="107" t="s">
        <v>83</v>
      </c>
      <c r="O6" s="107" t="s">
        <v>84</v>
      </c>
      <c r="P6" s="107"/>
      <c r="Q6" s="79"/>
    </row>
    <row r="7" spans="1:17" s="181" customFormat="1" ht="27" customHeight="1">
      <c r="A7" s="41">
        <v>1</v>
      </c>
      <c r="B7" s="41" t="s">
        <v>136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 t="s">
        <v>137</v>
      </c>
      <c r="M7" s="39">
        <v>13</v>
      </c>
      <c r="N7" s="39">
        <v>14</v>
      </c>
      <c r="O7" s="39">
        <v>15</v>
      </c>
      <c r="P7" s="39">
        <v>16</v>
      </c>
      <c r="Q7" s="200"/>
    </row>
    <row r="8" spans="1:16" s="182" customFormat="1" ht="19.5" customHeight="1">
      <c r="A8" s="41" t="s">
        <v>78</v>
      </c>
      <c r="B8" s="185">
        <f>C8+D8+E8+F8+G8+H8+I8+J8+K8</f>
        <v>2780.66</v>
      </c>
      <c r="C8" s="185">
        <f aca="true" t="shared" si="0" ref="C8:P8">SUM(C9:C9)</f>
        <v>2682.66</v>
      </c>
      <c r="D8" s="185">
        <f t="shared" si="0"/>
        <v>0</v>
      </c>
      <c r="E8" s="185">
        <f t="shared" si="0"/>
        <v>98</v>
      </c>
      <c r="F8" s="185">
        <f t="shared" si="0"/>
        <v>0</v>
      </c>
      <c r="G8" s="185">
        <f t="shared" si="0"/>
        <v>0</v>
      </c>
      <c r="H8" s="185">
        <f t="shared" si="0"/>
        <v>0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2780.66</v>
      </c>
      <c r="M8" s="185">
        <f t="shared" si="0"/>
        <v>2379.17</v>
      </c>
      <c r="N8" s="185">
        <f t="shared" si="0"/>
        <v>242.55</v>
      </c>
      <c r="O8" s="185">
        <f t="shared" si="0"/>
        <v>45.44</v>
      </c>
      <c r="P8" s="185">
        <f t="shared" si="0"/>
        <v>113.5</v>
      </c>
    </row>
    <row r="9" spans="1:16" ht="12">
      <c r="A9" s="108" t="s">
        <v>88</v>
      </c>
      <c r="B9" s="185">
        <f>C9+D9+E9+F9+G9+H9+I9+J9+K9</f>
        <v>2780.66</v>
      </c>
      <c r="C9" s="186">
        <v>2682.66</v>
      </c>
      <c r="D9" s="125"/>
      <c r="E9" s="186">
        <v>98</v>
      </c>
      <c r="F9" s="125"/>
      <c r="G9" s="186">
        <v>0</v>
      </c>
      <c r="H9" s="125"/>
      <c r="I9" s="125"/>
      <c r="J9" s="125"/>
      <c r="K9" s="125"/>
      <c r="L9" s="172">
        <v>2780.66</v>
      </c>
      <c r="M9" s="172">
        <v>2379.17</v>
      </c>
      <c r="N9" s="172">
        <v>242.55</v>
      </c>
      <c r="O9" s="172">
        <v>45.44</v>
      </c>
      <c r="P9" s="172">
        <v>113.5</v>
      </c>
    </row>
    <row r="10" spans="1:7" ht="12">
      <c r="A10" s="187"/>
      <c r="B10" s="188"/>
      <c r="E10" s="189"/>
      <c r="G10" s="190"/>
    </row>
    <row r="11" spans="1:7" ht="12">
      <c r="A11" s="191"/>
      <c r="B11" s="155"/>
      <c r="E11" s="192"/>
      <c r="G11" s="192"/>
    </row>
    <row r="12" spans="1:7" ht="12">
      <c r="A12" s="193"/>
      <c r="B12" s="155"/>
      <c r="E12" s="194"/>
      <c r="G12" s="194"/>
    </row>
    <row r="13" spans="1:7" ht="12">
      <c r="A13" s="193"/>
      <c r="B13" s="155"/>
      <c r="E13" s="194"/>
      <c r="G13" s="195"/>
    </row>
    <row r="14" spans="1:7" ht="12">
      <c r="A14" s="193"/>
      <c r="B14" s="155"/>
      <c r="E14" s="194"/>
      <c r="G14" s="195"/>
    </row>
    <row r="15" spans="1:7" ht="12">
      <c r="A15" s="193"/>
      <c r="B15" s="155"/>
      <c r="E15" s="194"/>
      <c r="G15" s="195"/>
    </row>
    <row r="16" spans="1:5" ht="12">
      <c r="A16" s="193"/>
      <c r="B16" s="155"/>
      <c r="E16" s="194"/>
    </row>
    <row r="17" spans="1:7" ht="14.25">
      <c r="A17" s="196"/>
      <c r="B17" s="155"/>
      <c r="E17" s="197"/>
      <c r="G17" s="197"/>
    </row>
    <row r="18" spans="1:2" ht="12">
      <c r="A18" s="155"/>
      <c r="B18" s="155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N8" sqref="N8"/>
    </sheetView>
  </sheetViews>
  <sheetFormatPr defaultColWidth="9.16015625" defaultRowHeight="11.25"/>
  <cols>
    <col min="1" max="1" width="26.66015625" style="48" customWidth="1"/>
    <col min="2" max="2" width="5" style="48" bestFit="1" customWidth="1"/>
    <col min="3" max="4" width="4.33203125" style="48" bestFit="1" customWidth="1"/>
    <col min="5" max="5" width="42" style="48" bestFit="1" customWidth="1"/>
    <col min="6" max="6" width="16" style="48" bestFit="1" customWidth="1"/>
    <col min="7" max="7" width="16.33203125" style="48" customWidth="1"/>
    <col min="8" max="8" width="14.16015625" style="48" customWidth="1"/>
    <col min="9" max="9" width="15.66015625" style="48" customWidth="1"/>
    <col min="10" max="10" width="14.16015625" style="48" customWidth="1"/>
    <col min="11" max="16384" width="9.16015625" style="48" customWidth="1"/>
  </cols>
  <sheetData>
    <row r="1" spans="1:10" ht="33" customHeight="1">
      <c r="A1" s="49" t="s">
        <v>138</v>
      </c>
      <c r="B1" s="49"/>
      <c r="C1" s="49"/>
      <c r="D1" s="49"/>
      <c r="E1" s="49"/>
      <c r="F1" s="49"/>
      <c r="G1" s="49"/>
      <c r="H1" s="49"/>
      <c r="I1" s="49"/>
      <c r="J1" s="49"/>
    </row>
    <row r="2" spans="9:10" ht="15.75" customHeight="1">
      <c r="I2" s="143" t="s">
        <v>139</v>
      </c>
      <c r="J2" s="143"/>
    </row>
    <row r="3" spans="1:10" ht="18" customHeight="1">
      <c r="A3" s="34" t="s">
        <v>24</v>
      </c>
      <c r="B3" s="116"/>
      <c r="C3" s="116"/>
      <c r="D3" s="116"/>
      <c r="E3" s="116"/>
      <c r="F3" s="116"/>
      <c r="G3" s="116"/>
      <c r="H3" s="116"/>
      <c r="I3" s="127" t="s">
        <v>25</v>
      </c>
      <c r="J3" s="127"/>
    </row>
    <row r="4" spans="1:10" s="47" customFormat="1" ht="18" customHeight="1">
      <c r="A4" s="158" t="s">
        <v>75</v>
      </c>
      <c r="B4" s="59" t="s">
        <v>91</v>
      </c>
      <c r="C4" s="59"/>
      <c r="D4" s="59"/>
      <c r="E4" s="157" t="s">
        <v>92</v>
      </c>
      <c r="F4" s="173" t="s">
        <v>140</v>
      </c>
      <c r="G4" s="174"/>
      <c r="H4" s="174"/>
      <c r="I4" s="174"/>
      <c r="J4" s="178"/>
    </row>
    <row r="5" spans="1:10" s="47" customFormat="1" ht="18" customHeight="1">
      <c r="A5" s="175"/>
      <c r="B5" s="158" t="s">
        <v>93</v>
      </c>
      <c r="C5" s="158" t="s">
        <v>94</v>
      </c>
      <c r="D5" s="158" t="s">
        <v>95</v>
      </c>
      <c r="E5" s="159"/>
      <c r="F5" s="101" t="s">
        <v>78</v>
      </c>
      <c r="G5" s="176" t="s">
        <v>79</v>
      </c>
      <c r="H5" s="177"/>
      <c r="I5" s="179"/>
      <c r="J5" s="101" t="s">
        <v>80</v>
      </c>
    </row>
    <row r="6" spans="1:12" s="47" customFormat="1" ht="26.25" customHeight="1">
      <c r="A6" s="160"/>
      <c r="B6" s="160"/>
      <c r="C6" s="160"/>
      <c r="D6" s="160"/>
      <c r="E6" s="161"/>
      <c r="F6" s="107"/>
      <c r="G6" s="107" t="s">
        <v>82</v>
      </c>
      <c r="H6" s="107" t="s">
        <v>83</v>
      </c>
      <c r="I6" s="107" t="s">
        <v>84</v>
      </c>
      <c r="J6" s="107"/>
      <c r="K6" s="57"/>
      <c r="L6" s="57"/>
    </row>
    <row r="7" spans="1:10" ht="11.25">
      <c r="A7" s="108" t="s">
        <v>88</v>
      </c>
      <c r="B7" s="170"/>
      <c r="C7" s="170"/>
      <c r="D7" s="170"/>
      <c r="E7" s="171" t="s">
        <v>81</v>
      </c>
      <c r="F7" s="172">
        <v>2780.66</v>
      </c>
      <c r="G7" s="172">
        <v>2379.17</v>
      </c>
      <c r="H7" s="172">
        <v>242.55</v>
      </c>
      <c r="I7" s="172">
        <v>45.44</v>
      </c>
      <c r="J7" s="172">
        <v>113.5</v>
      </c>
    </row>
    <row r="8" spans="1:10" ht="12">
      <c r="A8" s="125"/>
      <c r="B8" s="170" t="s">
        <v>103</v>
      </c>
      <c r="C8" s="170"/>
      <c r="D8" s="170"/>
      <c r="E8" s="135" t="s">
        <v>31</v>
      </c>
      <c r="F8" s="172">
        <v>2143.47</v>
      </c>
      <c r="G8" s="172">
        <v>1783.37</v>
      </c>
      <c r="H8" s="172">
        <v>240.06</v>
      </c>
      <c r="I8" s="172">
        <v>6.54</v>
      </c>
      <c r="J8" s="172">
        <v>113.5</v>
      </c>
    </row>
    <row r="9" spans="1:10" ht="12">
      <c r="A9" s="125"/>
      <c r="B9" s="170"/>
      <c r="C9" s="170" t="s">
        <v>104</v>
      </c>
      <c r="D9" s="170"/>
      <c r="E9" s="135" t="s">
        <v>39</v>
      </c>
      <c r="F9" s="172">
        <v>2045.47</v>
      </c>
      <c r="G9" s="172">
        <v>1783.37</v>
      </c>
      <c r="H9" s="172">
        <v>240.06</v>
      </c>
      <c r="I9" s="172">
        <v>6.54</v>
      </c>
      <c r="J9" s="172">
        <v>15.5</v>
      </c>
    </row>
    <row r="10" spans="1:10" ht="12">
      <c r="A10" s="125"/>
      <c r="B10" s="170" t="s">
        <v>105</v>
      </c>
      <c r="C10" s="170" t="s">
        <v>106</v>
      </c>
      <c r="D10" s="170" t="s">
        <v>107</v>
      </c>
      <c r="E10" s="135" t="s">
        <v>46</v>
      </c>
      <c r="F10" s="172">
        <v>2045.47</v>
      </c>
      <c r="G10" s="172">
        <v>1783.37</v>
      </c>
      <c r="H10" s="172">
        <v>240.06</v>
      </c>
      <c r="I10" s="172">
        <v>6.54</v>
      </c>
      <c r="J10" s="172">
        <v>15.5</v>
      </c>
    </row>
    <row r="11" spans="1:10" ht="12">
      <c r="A11" s="125"/>
      <c r="B11" s="170"/>
      <c r="C11" s="170" t="s">
        <v>108</v>
      </c>
      <c r="D11" s="170"/>
      <c r="E11" s="135" t="s">
        <v>56</v>
      </c>
      <c r="F11" s="172">
        <v>98</v>
      </c>
      <c r="G11" s="172">
        <v>0</v>
      </c>
      <c r="H11" s="172">
        <v>0</v>
      </c>
      <c r="I11" s="172">
        <v>0</v>
      </c>
      <c r="J11" s="172">
        <v>98</v>
      </c>
    </row>
    <row r="12" spans="1:10" ht="12">
      <c r="A12" s="125"/>
      <c r="B12" s="170" t="s">
        <v>105</v>
      </c>
      <c r="C12" s="170" t="s">
        <v>109</v>
      </c>
      <c r="D12" s="170" t="s">
        <v>110</v>
      </c>
      <c r="E12" s="135" t="s">
        <v>57</v>
      </c>
      <c r="F12" s="172">
        <v>98</v>
      </c>
      <c r="G12" s="172">
        <v>0</v>
      </c>
      <c r="H12" s="172">
        <v>0</v>
      </c>
      <c r="I12" s="172">
        <v>0</v>
      </c>
      <c r="J12" s="172">
        <v>98</v>
      </c>
    </row>
    <row r="13" spans="1:10" ht="12">
      <c r="A13" s="125"/>
      <c r="B13" s="170" t="s">
        <v>111</v>
      </c>
      <c r="C13" s="170"/>
      <c r="D13" s="170"/>
      <c r="E13" s="135" t="s">
        <v>58</v>
      </c>
      <c r="F13" s="172">
        <v>310.22</v>
      </c>
      <c r="G13" s="172">
        <v>268.83</v>
      </c>
      <c r="H13" s="172">
        <v>2.49</v>
      </c>
      <c r="I13" s="172">
        <v>38.9</v>
      </c>
      <c r="J13" s="172">
        <v>0</v>
      </c>
    </row>
    <row r="14" spans="1:10" ht="12">
      <c r="A14" s="125"/>
      <c r="B14" s="170"/>
      <c r="C14" s="170" t="s">
        <v>112</v>
      </c>
      <c r="D14" s="170"/>
      <c r="E14" s="135" t="s">
        <v>59</v>
      </c>
      <c r="F14" s="172">
        <v>310.22</v>
      </c>
      <c r="G14" s="172">
        <v>268.83</v>
      </c>
      <c r="H14" s="172">
        <v>2.49</v>
      </c>
      <c r="I14" s="172">
        <v>38.9</v>
      </c>
      <c r="J14" s="172">
        <v>0</v>
      </c>
    </row>
    <row r="15" spans="1:10" ht="12">
      <c r="A15" s="125"/>
      <c r="B15" s="170" t="s">
        <v>113</v>
      </c>
      <c r="C15" s="170" t="s">
        <v>114</v>
      </c>
      <c r="D15" s="170" t="s">
        <v>104</v>
      </c>
      <c r="E15" s="135" t="s">
        <v>61</v>
      </c>
      <c r="F15" s="172">
        <v>41.39</v>
      </c>
      <c r="G15" s="172">
        <v>0</v>
      </c>
      <c r="H15" s="172">
        <v>2.49</v>
      </c>
      <c r="I15" s="172">
        <v>38.9</v>
      </c>
      <c r="J15" s="172">
        <v>0</v>
      </c>
    </row>
    <row r="16" spans="1:10" ht="12">
      <c r="A16" s="125"/>
      <c r="B16" s="170" t="s">
        <v>113</v>
      </c>
      <c r="C16" s="170" t="s">
        <v>114</v>
      </c>
      <c r="D16" s="170" t="s">
        <v>112</v>
      </c>
      <c r="E16" s="135" t="s">
        <v>62</v>
      </c>
      <c r="F16" s="172">
        <v>263.33</v>
      </c>
      <c r="G16" s="172">
        <v>263.33</v>
      </c>
      <c r="H16" s="172">
        <v>0</v>
      </c>
      <c r="I16" s="172">
        <v>0</v>
      </c>
      <c r="J16" s="172">
        <v>0</v>
      </c>
    </row>
    <row r="17" spans="1:10" ht="12">
      <c r="A17" s="125"/>
      <c r="B17" s="170" t="s">
        <v>113</v>
      </c>
      <c r="C17" s="170" t="s">
        <v>114</v>
      </c>
      <c r="D17" s="170" t="s">
        <v>115</v>
      </c>
      <c r="E17" s="135" t="s">
        <v>63</v>
      </c>
      <c r="F17" s="172">
        <v>5.5</v>
      </c>
      <c r="G17" s="172">
        <v>5.5</v>
      </c>
      <c r="H17" s="172">
        <v>0</v>
      </c>
      <c r="I17" s="172">
        <v>0</v>
      </c>
      <c r="J17" s="172">
        <v>0</v>
      </c>
    </row>
    <row r="18" spans="1:10" ht="12">
      <c r="A18" s="125"/>
      <c r="B18" s="170" t="s">
        <v>116</v>
      </c>
      <c r="C18" s="170"/>
      <c r="D18" s="170"/>
      <c r="E18" s="135" t="s">
        <v>64</v>
      </c>
      <c r="F18" s="172">
        <v>135.18</v>
      </c>
      <c r="G18" s="172">
        <v>135.18</v>
      </c>
      <c r="H18" s="172">
        <v>0</v>
      </c>
      <c r="I18" s="172">
        <v>0</v>
      </c>
      <c r="J18" s="172">
        <v>0</v>
      </c>
    </row>
    <row r="19" spans="1:10" ht="12">
      <c r="A19" s="125"/>
      <c r="B19" s="170"/>
      <c r="C19" s="170" t="s">
        <v>117</v>
      </c>
      <c r="D19" s="170"/>
      <c r="E19" s="135" t="s">
        <v>65</v>
      </c>
      <c r="F19" s="172">
        <v>135.18</v>
      </c>
      <c r="G19" s="172">
        <v>135.18</v>
      </c>
      <c r="H19" s="172">
        <v>0</v>
      </c>
      <c r="I19" s="172">
        <v>0</v>
      </c>
      <c r="J19" s="172">
        <v>0</v>
      </c>
    </row>
    <row r="20" spans="1:10" ht="12">
      <c r="A20" s="125"/>
      <c r="B20" s="170" t="s">
        <v>118</v>
      </c>
      <c r="C20" s="170" t="s">
        <v>119</v>
      </c>
      <c r="D20" s="170" t="s">
        <v>104</v>
      </c>
      <c r="E20" s="135" t="s">
        <v>67</v>
      </c>
      <c r="F20" s="172">
        <v>135.18</v>
      </c>
      <c r="G20" s="172">
        <v>135.18</v>
      </c>
      <c r="H20" s="172">
        <v>0</v>
      </c>
      <c r="I20" s="172">
        <v>0</v>
      </c>
      <c r="J20" s="172">
        <v>0</v>
      </c>
    </row>
    <row r="21" spans="1:10" ht="12">
      <c r="A21" s="125"/>
      <c r="B21" s="170" t="s">
        <v>120</v>
      </c>
      <c r="C21" s="170"/>
      <c r="D21" s="170"/>
      <c r="E21" s="135" t="s">
        <v>68</v>
      </c>
      <c r="F21" s="172">
        <v>191.79</v>
      </c>
      <c r="G21" s="172">
        <v>191.79</v>
      </c>
      <c r="H21" s="172">
        <v>0</v>
      </c>
      <c r="I21" s="172">
        <v>0</v>
      </c>
      <c r="J21" s="172">
        <v>0</v>
      </c>
    </row>
    <row r="22" spans="1:10" ht="12">
      <c r="A22" s="125"/>
      <c r="B22" s="170"/>
      <c r="C22" s="170" t="s">
        <v>104</v>
      </c>
      <c r="D22" s="170"/>
      <c r="E22" s="135" t="s">
        <v>69</v>
      </c>
      <c r="F22" s="172">
        <v>191.79</v>
      </c>
      <c r="G22" s="172">
        <v>191.79</v>
      </c>
      <c r="H22" s="172">
        <v>0</v>
      </c>
      <c r="I22" s="172">
        <v>0</v>
      </c>
      <c r="J22" s="172">
        <v>0</v>
      </c>
    </row>
    <row r="23" spans="1:10" ht="12">
      <c r="A23" s="125"/>
      <c r="B23" s="170" t="s">
        <v>121</v>
      </c>
      <c r="C23" s="170" t="s">
        <v>106</v>
      </c>
      <c r="D23" s="170" t="s">
        <v>122</v>
      </c>
      <c r="E23" s="135" t="s">
        <v>70</v>
      </c>
      <c r="F23" s="172">
        <v>191.79</v>
      </c>
      <c r="G23" s="172">
        <v>191.79</v>
      </c>
      <c r="H23" s="172">
        <v>0</v>
      </c>
      <c r="I23" s="172">
        <v>0</v>
      </c>
      <c r="J23" s="172">
        <v>0</v>
      </c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4">
      <selection activeCell="O10" sqref="O10"/>
    </sheetView>
  </sheetViews>
  <sheetFormatPr defaultColWidth="9.16015625" defaultRowHeight="11.25"/>
  <cols>
    <col min="1" max="1" width="27.16015625" style="48" customWidth="1"/>
    <col min="2" max="2" width="6.5" style="168" customWidth="1"/>
    <col min="3" max="3" width="5.66015625" style="168" customWidth="1"/>
    <col min="4" max="4" width="5" style="168" customWidth="1"/>
    <col min="5" max="5" width="48.83203125" style="48" bestFit="1" customWidth="1"/>
    <col min="6" max="6" width="16" style="48" bestFit="1" customWidth="1"/>
    <col min="7" max="7" width="14.83203125" style="48" customWidth="1"/>
    <col min="8" max="8" width="15.33203125" style="48" customWidth="1"/>
    <col min="9" max="10" width="14.83203125" style="48" customWidth="1"/>
    <col min="11" max="11" width="11.83203125" style="48" customWidth="1"/>
    <col min="12" max="13" width="13.16015625" style="48" customWidth="1"/>
    <col min="14" max="16384" width="9.16015625" style="48" customWidth="1"/>
  </cols>
  <sheetData>
    <row r="1" spans="1:13" ht="31.5" customHeight="1">
      <c r="A1" s="49" t="s">
        <v>141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2:13" ht="15.75" customHeight="1">
      <c r="L2" s="143" t="s">
        <v>142</v>
      </c>
      <c r="M2" s="143"/>
    </row>
    <row r="3" spans="1:13" ht="18" customHeight="1">
      <c r="A3" s="35" t="s">
        <v>24</v>
      </c>
      <c r="B3" s="169"/>
      <c r="C3" s="169"/>
      <c r="D3" s="169"/>
      <c r="E3" s="155"/>
      <c r="F3" s="155"/>
      <c r="G3" s="155"/>
      <c r="H3" s="155"/>
      <c r="L3" s="167" t="s">
        <v>25</v>
      </c>
      <c r="M3" s="167"/>
    </row>
    <row r="4" spans="1:13" s="47" customFormat="1" ht="21.75" customHeight="1">
      <c r="A4" s="59" t="s">
        <v>75</v>
      </c>
      <c r="B4" s="145" t="s">
        <v>91</v>
      </c>
      <c r="C4" s="145"/>
      <c r="D4" s="145"/>
      <c r="E4" s="58" t="s">
        <v>92</v>
      </c>
      <c r="F4" s="58" t="s">
        <v>140</v>
      </c>
      <c r="G4" s="58"/>
      <c r="H4" s="58"/>
      <c r="I4" s="58"/>
      <c r="J4" s="58"/>
      <c r="K4" s="58"/>
      <c r="L4" s="58"/>
      <c r="M4" s="58"/>
    </row>
    <row r="5" spans="1:13" s="47" customFormat="1" ht="30" customHeight="1">
      <c r="A5" s="59"/>
      <c r="B5" s="145" t="s">
        <v>93</v>
      </c>
      <c r="C5" s="145" t="s">
        <v>94</v>
      </c>
      <c r="D5" s="144" t="s">
        <v>95</v>
      </c>
      <c r="E5" s="58"/>
      <c r="F5" s="58" t="s">
        <v>78</v>
      </c>
      <c r="G5" s="39" t="s">
        <v>143</v>
      </c>
      <c r="H5" s="39" t="s">
        <v>144</v>
      </c>
      <c r="I5" s="39" t="s">
        <v>145</v>
      </c>
      <c r="J5" s="39" t="s">
        <v>146</v>
      </c>
      <c r="K5" s="39"/>
      <c r="L5" s="39"/>
      <c r="M5" s="39"/>
    </row>
    <row r="6" spans="1:13" ht="15" customHeight="1">
      <c r="A6" s="108" t="s">
        <v>88</v>
      </c>
      <c r="B6" s="170"/>
      <c r="C6" s="170"/>
      <c r="D6" s="170"/>
      <c r="E6" s="171" t="s">
        <v>81</v>
      </c>
      <c r="F6" s="172">
        <v>2780.66</v>
      </c>
      <c r="G6" s="172">
        <v>2379.17</v>
      </c>
      <c r="H6" s="172">
        <v>242.55</v>
      </c>
      <c r="I6" s="172">
        <f>45.44+N6</f>
        <v>45.44</v>
      </c>
      <c r="J6" s="125"/>
      <c r="K6" s="125"/>
      <c r="L6" s="125"/>
      <c r="M6" s="125"/>
    </row>
    <row r="7" spans="1:13" ht="15" customHeight="1">
      <c r="A7" s="125"/>
      <c r="B7" s="170" t="s">
        <v>103</v>
      </c>
      <c r="C7" s="170"/>
      <c r="D7" s="170"/>
      <c r="E7" s="135" t="s">
        <v>31</v>
      </c>
      <c r="F7" s="172">
        <v>2143.47</v>
      </c>
      <c r="G7" s="172">
        <v>1783.37</v>
      </c>
      <c r="H7" s="172">
        <v>240.06</v>
      </c>
      <c r="I7" s="172">
        <f>6.54+N7</f>
        <v>6.54</v>
      </c>
      <c r="J7" s="125"/>
      <c r="K7" s="125"/>
      <c r="L7" s="125"/>
      <c r="M7" s="125"/>
    </row>
    <row r="8" spans="1:13" ht="15" customHeight="1">
      <c r="A8" s="125"/>
      <c r="B8" s="170"/>
      <c r="C8" s="170" t="s">
        <v>104</v>
      </c>
      <c r="D8" s="170"/>
      <c r="E8" s="135" t="s">
        <v>39</v>
      </c>
      <c r="F8" s="172">
        <v>2045.47</v>
      </c>
      <c r="G8" s="172">
        <v>1783.37</v>
      </c>
      <c r="H8" s="172">
        <v>240.06</v>
      </c>
      <c r="I8" s="172">
        <f>6.54+N8</f>
        <v>6.54</v>
      </c>
      <c r="J8" s="125"/>
      <c r="K8" s="125"/>
      <c r="L8" s="125"/>
      <c r="M8" s="125"/>
    </row>
    <row r="9" spans="1:13" ht="15" customHeight="1">
      <c r="A9" s="125"/>
      <c r="B9" s="170" t="s">
        <v>105</v>
      </c>
      <c r="C9" s="170" t="s">
        <v>106</v>
      </c>
      <c r="D9" s="170" t="s">
        <v>107</v>
      </c>
      <c r="E9" s="135" t="s">
        <v>46</v>
      </c>
      <c r="F9" s="172">
        <v>2045.47</v>
      </c>
      <c r="G9" s="172">
        <v>1783.37</v>
      </c>
      <c r="H9" s="172">
        <v>240.06</v>
      </c>
      <c r="I9" s="172">
        <f>6.54+N9</f>
        <v>6.54</v>
      </c>
      <c r="J9" s="125"/>
      <c r="K9" s="125"/>
      <c r="L9" s="125"/>
      <c r="M9" s="125"/>
    </row>
    <row r="10" spans="1:13" ht="15" customHeight="1">
      <c r="A10" s="125"/>
      <c r="B10" s="170"/>
      <c r="C10" s="170" t="s">
        <v>108</v>
      </c>
      <c r="D10" s="170"/>
      <c r="E10" s="135" t="s">
        <v>56</v>
      </c>
      <c r="F10" s="172">
        <v>98</v>
      </c>
      <c r="G10" s="172">
        <v>0</v>
      </c>
      <c r="H10" s="172">
        <v>0</v>
      </c>
      <c r="I10" s="172">
        <f>N10</f>
        <v>0</v>
      </c>
      <c r="J10" s="125"/>
      <c r="K10" s="125"/>
      <c r="L10" s="125"/>
      <c r="M10" s="125"/>
    </row>
    <row r="11" spans="1:13" ht="15" customHeight="1">
      <c r="A11" s="125"/>
      <c r="B11" s="170" t="s">
        <v>105</v>
      </c>
      <c r="C11" s="170" t="s">
        <v>109</v>
      </c>
      <c r="D11" s="170" t="s">
        <v>110</v>
      </c>
      <c r="E11" s="135" t="s">
        <v>57</v>
      </c>
      <c r="F11" s="172">
        <v>98</v>
      </c>
      <c r="G11" s="172">
        <v>0</v>
      </c>
      <c r="H11" s="172">
        <v>0</v>
      </c>
      <c r="I11" s="172">
        <f>N11</f>
        <v>0</v>
      </c>
      <c r="J11" s="125"/>
      <c r="K11" s="125"/>
      <c r="L11" s="125"/>
      <c r="M11" s="125"/>
    </row>
    <row r="12" spans="1:13" ht="15" customHeight="1">
      <c r="A12" s="125"/>
      <c r="B12" s="170" t="s">
        <v>111</v>
      </c>
      <c r="C12" s="170"/>
      <c r="D12" s="170"/>
      <c r="E12" s="135" t="s">
        <v>58</v>
      </c>
      <c r="F12" s="172">
        <v>310.22</v>
      </c>
      <c r="G12" s="172">
        <v>268.83</v>
      </c>
      <c r="H12" s="172">
        <v>2.49</v>
      </c>
      <c r="I12" s="172">
        <v>38.9</v>
      </c>
      <c r="J12" s="125"/>
      <c r="K12" s="125"/>
      <c r="L12" s="125"/>
      <c r="M12" s="125"/>
    </row>
    <row r="13" spans="1:13" ht="15" customHeight="1">
      <c r="A13" s="125"/>
      <c r="B13" s="170"/>
      <c r="C13" s="170" t="s">
        <v>112</v>
      </c>
      <c r="D13" s="170"/>
      <c r="E13" s="135" t="s">
        <v>59</v>
      </c>
      <c r="F13" s="172">
        <v>310.22</v>
      </c>
      <c r="G13" s="172">
        <v>268.83</v>
      </c>
      <c r="H13" s="172">
        <v>2.49</v>
      </c>
      <c r="I13" s="172">
        <v>38.9</v>
      </c>
      <c r="J13" s="125"/>
      <c r="K13" s="125"/>
      <c r="L13" s="125"/>
      <c r="M13" s="125"/>
    </row>
    <row r="14" spans="1:13" ht="15" customHeight="1">
      <c r="A14" s="125"/>
      <c r="B14" s="170" t="s">
        <v>113</v>
      </c>
      <c r="C14" s="170" t="s">
        <v>114</v>
      </c>
      <c r="D14" s="170" t="s">
        <v>104</v>
      </c>
      <c r="E14" s="135" t="s">
        <v>61</v>
      </c>
      <c r="F14" s="172">
        <v>41.39</v>
      </c>
      <c r="G14" s="172">
        <v>0</v>
      </c>
      <c r="H14" s="172">
        <v>2.49</v>
      </c>
      <c r="I14" s="172">
        <v>38.9</v>
      </c>
      <c r="J14" s="125"/>
      <c r="K14" s="125"/>
      <c r="L14" s="125"/>
      <c r="M14" s="125"/>
    </row>
    <row r="15" spans="1:13" ht="15" customHeight="1">
      <c r="A15" s="125"/>
      <c r="B15" s="170" t="s">
        <v>113</v>
      </c>
      <c r="C15" s="170" t="s">
        <v>114</v>
      </c>
      <c r="D15" s="170" t="s">
        <v>112</v>
      </c>
      <c r="E15" s="135" t="s">
        <v>62</v>
      </c>
      <c r="F15" s="172">
        <v>263.33</v>
      </c>
      <c r="G15" s="172">
        <v>263.33</v>
      </c>
      <c r="H15" s="172">
        <v>0</v>
      </c>
      <c r="I15" s="172">
        <v>0</v>
      </c>
      <c r="J15" s="125"/>
      <c r="K15" s="125"/>
      <c r="L15" s="125"/>
      <c r="M15" s="125"/>
    </row>
    <row r="16" spans="1:13" ht="15" customHeight="1">
      <c r="A16" s="125"/>
      <c r="B16" s="170" t="s">
        <v>113</v>
      </c>
      <c r="C16" s="170" t="s">
        <v>114</v>
      </c>
      <c r="D16" s="170" t="s">
        <v>115</v>
      </c>
      <c r="E16" s="135" t="s">
        <v>63</v>
      </c>
      <c r="F16" s="172">
        <v>5.5</v>
      </c>
      <c r="G16" s="172">
        <v>5.5</v>
      </c>
      <c r="H16" s="172">
        <v>0</v>
      </c>
      <c r="I16" s="172">
        <v>0</v>
      </c>
      <c r="J16" s="125"/>
      <c r="K16" s="125"/>
      <c r="L16" s="125"/>
      <c r="M16" s="125"/>
    </row>
    <row r="17" spans="1:13" ht="15" customHeight="1">
      <c r="A17" s="125"/>
      <c r="B17" s="170" t="s">
        <v>116</v>
      </c>
      <c r="C17" s="170"/>
      <c r="D17" s="170"/>
      <c r="E17" s="135" t="s">
        <v>64</v>
      </c>
      <c r="F17" s="172">
        <v>135.18</v>
      </c>
      <c r="G17" s="172">
        <v>135.18</v>
      </c>
      <c r="H17" s="172">
        <v>0</v>
      </c>
      <c r="I17" s="172">
        <v>0</v>
      </c>
      <c r="J17" s="125"/>
      <c r="K17" s="125"/>
      <c r="L17" s="125"/>
      <c r="M17" s="125"/>
    </row>
    <row r="18" spans="1:13" ht="15" customHeight="1">
      <c r="A18" s="125"/>
      <c r="B18" s="170"/>
      <c r="C18" s="170" t="s">
        <v>117</v>
      </c>
      <c r="D18" s="170"/>
      <c r="E18" s="135" t="s">
        <v>65</v>
      </c>
      <c r="F18" s="172">
        <v>135.18</v>
      </c>
      <c r="G18" s="172">
        <v>135.18</v>
      </c>
      <c r="H18" s="172">
        <v>0</v>
      </c>
      <c r="I18" s="172">
        <v>0</v>
      </c>
      <c r="J18" s="125"/>
      <c r="K18" s="125"/>
      <c r="L18" s="125"/>
      <c r="M18" s="125"/>
    </row>
    <row r="19" spans="1:13" ht="15" customHeight="1">
      <c r="A19" s="125"/>
      <c r="B19" s="170" t="s">
        <v>118</v>
      </c>
      <c r="C19" s="170" t="s">
        <v>119</v>
      </c>
      <c r="D19" s="170" t="s">
        <v>104</v>
      </c>
      <c r="E19" s="135" t="s">
        <v>67</v>
      </c>
      <c r="F19" s="172">
        <v>135.18</v>
      </c>
      <c r="G19" s="172">
        <v>135.18</v>
      </c>
      <c r="H19" s="172">
        <v>0</v>
      </c>
      <c r="I19" s="172">
        <v>0</v>
      </c>
      <c r="J19" s="125"/>
      <c r="K19" s="125"/>
      <c r="L19" s="125"/>
      <c r="M19" s="125"/>
    </row>
    <row r="20" spans="1:13" ht="15" customHeight="1">
      <c r="A20" s="125"/>
      <c r="B20" s="170" t="s">
        <v>120</v>
      </c>
      <c r="C20" s="170"/>
      <c r="D20" s="170"/>
      <c r="E20" s="135" t="s">
        <v>68</v>
      </c>
      <c r="F20" s="172">
        <v>191.79</v>
      </c>
      <c r="G20" s="172">
        <v>191.79</v>
      </c>
      <c r="H20" s="172">
        <v>0</v>
      </c>
      <c r="I20" s="172">
        <v>0</v>
      </c>
      <c r="J20" s="125"/>
      <c r="K20" s="125"/>
      <c r="L20" s="125"/>
      <c r="M20" s="125"/>
    </row>
    <row r="21" spans="1:13" ht="15" customHeight="1">
      <c r="A21" s="125"/>
      <c r="B21" s="170"/>
      <c r="C21" s="170" t="s">
        <v>104</v>
      </c>
      <c r="D21" s="170"/>
      <c r="E21" s="135" t="s">
        <v>69</v>
      </c>
      <c r="F21" s="172">
        <v>191.79</v>
      </c>
      <c r="G21" s="172">
        <v>191.79</v>
      </c>
      <c r="H21" s="172">
        <v>0</v>
      </c>
      <c r="I21" s="172">
        <v>0</v>
      </c>
      <c r="J21" s="125"/>
      <c r="K21" s="125"/>
      <c r="L21" s="125"/>
      <c r="M21" s="125"/>
    </row>
    <row r="22" spans="1:13" ht="15" customHeight="1">
      <c r="A22" s="125"/>
      <c r="B22" s="170" t="s">
        <v>121</v>
      </c>
      <c r="C22" s="170" t="s">
        <v>106</v>
      </c>
      <c r="D22" s="170" t="s">
        <v>122</v>
      </c>
      <c r="E22" s="135" t="s">
        <v>70</v>
      </c>
      <c r="F22" s="172">
        <v>191.79</v>
      </c>
      <c r="G22" s="172">
        <v>191.79</v>
      </c>
      <c r="H22" s="172">
        <v>0</v>
      </c>
      <c r="I22" s="172">
        <v>0</v>
      </c>
      <c r="J22" s="125"/>
      <c r="K22" s="125"/>
      <c r="L22" s="125"/>
      <c r="M22" s="125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tabSelected="1" workbookViewId="0" topLeftCell="A7">
      <selection activeCell="G13" sqref="G13"/>
    </sheetView>
  </sheetViews>
  <sheetFormatPr defaultColWidth="9.33203125" defaultRowHeight="11.25"/>
  <cols>
    <col min="1" max="1" width="4.33203125" style="48" customWidth="1"/>
    <col min="2" max="3" width="4.33203125" style="48" bestFit="1" customWidth="1"/>
    <col min="4" max="4" width="43.5" style="48" customWidth="1"/>
    <col min="5" max="5" width="11.33203125" style="48" customWidth="1"/>
    <col min="6" max="6" width="15" style="48" customWidth="1"/>
    <col min="7" max="7" width="13.33203125" style="48" customWidth="1"/>
    <col min="8" max="8" width="12.66015625" style="48" customWidth="1"/>
    <col min="9" max="9" width="13.16015625" style="48" customWidth="1"/>
    <col min="10" max="10" width="13" style="48" customWidth="1"/>
    <col min="11" max="11" width="12.83203125" style="48" customWidth="1"/>
    <col min="12" max="237" width="9.16015625" style="48" customWidth="1"/>
    <col min="238" max="16384" width="9.33203125" style="48" customWidth="1"/>
  </cols>
  <sheetData>
    <row r="1" spans="1:11" ht="30" customHeight="1">
      <c r="A1" s="49" t="s">
        <v>147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customHeight="1">
      <c r="A2"/>
      <c r="B2"/>
      <c r="C2"/>
      <c r="D2"/>
      <c r="E2"/>
      <c r="F2"/>
      <c r="G2"/>
      <c r="K2" s="143" t="s">
        <v>148</v>
      </c>
    </row>
    <row r="3" spans="1:11" ht="18" customHeight="1">
      <c r="A3" s="34" t="s">
        <v>149</v>
      </c>
      <c r="B3" s="116"/>
      <c r="C3" s="116"/>
      <c r="D3" s="116"/>
      <c r="E3" s="155"/>
      <c r="F3"/>
      <c r="G3" s="156"/>
      <c r="K3" s="167" t="s">
        <v>25</v>
      </c>
    </row>
    <row r="4" spans="1:11" s="47" customFormat="1" ht="18" customHeight="1">
      <c r="A4" s="59" t="s">
        <v>91</v>
      </c>
      <c r="B4" s="59"/>
      <c r="C4" s="59"/>
      <c r="D4" s="157" t="s">
        <v>92</v>
      </c>
      <c r="E4" s="39" t="s">
        <v>150</v>
      </c>
      <c r="F4" s="39"/>
      <c r="G4" s="39"/>
      <c r="H4" s="39"/>
      <c r="I4" s="39"/>
      <c r="J4" s="39"/>
      <c r="K4" s="39"/>
    </row>
    <row r="5" spans="1:11" s="47" customFormat="1" ht="19.5" customHeight="1">
      <c r="A5" s="158" t="s">
        <v>93</v>
      </c>
      <c r="B5" s="158" t="s">
        <v>94</v>
      </c>
      <c r="C5" s="158" t="s">
        <v>95</v>
      </c>
      <c r="D5" s="159"/>
      <c r="E5" s="39" t="s">
        <v>78</v>
      </c>
      <c r="F5" s="39" t="s">
        <v>30</v>
      </c>
      <c r="G5" s="39"/>
      <c r="H5" s="39" t="s">
        <v>34</v>
      </c>
      <c r="I5" s="39" t="s">
        <v>36</v>
      </c>
      <c r="J5" s="39" t="s">
        <v>38</v>
      </c>
      <c r="K5" s="39" t="s">
        <v>40</v>
      </c>
    </row>
    <row r="6" spans="1:11" s="47" customFormat="1" ht="60.75" customHeight="1">
      <c r="A6" s="160"/>
      <c r="B6" s="160"/>
      <c r="C6" s="160"/>
      <c r="D6" s="161"/>
      <c r="E6" s="39"/>
      <c r="F6" s="39" t="s">
        <v>81</v>
      </c>
      <c r="G6" s="39" t="s">
        <v>32</v>
      </c>
      <c r="H6" s="39"/>
      <c r="I6" s="39"/>
      <c r="J6" s="39"/>
      <c r="K6" s="39"/>
    </row>
    <row r="7" spans="1:11" s="47" customFormat="1" ht="19.5" customHeight="1">
      <c r="A7" s="135"/>
      <c r="B7" s="135"/>
      <c r="C7" s="135"/>
      <c r="D7" s="162" t="s">
        <v>78</v>
      </c>
      <c r="E7" s="163">
        <f>F7+H7+I7+J7+K7</f>
        <v>2667.16</v>
      </c>
      <c r="F7" s="163">
        <f>F8+F21+F27+F31</f>
        <v>2667.16</v>
      </c>
      <c r="G7" s="163">
        <f aca="true" t="shared" si="0" ref="F7:K7">G8+G21+G27+G31</f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</row>
    <row r="8" spans="1:11" ht="15" customHeight="1">
      <c r="A8" s="135" t="s">
        <v>103</v>
      </c>
      <c r="B8" s="164"/>
      <c r="C8" s="164"/>
      <c r="D8" s="165" t="s">
        <v>31</v>
      </c>
      <c r="E8" s="163">
        <f aca="true" t="shared" si="1" ref="E8:E33">F8+H8+I8+J8+K8</f>
        <v>2029.97</v>
      </c>
      <c r="F8" s="166">
        <f>F14</f>
        <v>2029.97</v>
      </c>
      <c r="G8" s="90"/>
      <c r="H8" s="125"/>
      <c r="I8" s="163"/>
      <c r="J8" s="166"/>
      <c r="K8" s="125"/>
    </row>
    <row r="9" spans="1:11" ht="15" customHeight="1">
      <c r="A9" s="135"/>
      <c r="B9" s="164" t="s">
        <v>122</v>
      </c>
      <c r="C9" s="164"/>
      <c r="D9" s="165" t="s">
        <v>33</v>
      </c>
      <c r="E9" s="163">
        <f t="shared" si="1"/>
        <v>0</v>
      </c>
      <c r="F9" s="166"/>
      <c r="G9" s="90"/>
      <c r="H9" s="125"/>
      <c r="I9" s="163"/>
      <c r="J9" s="166">
        <v>0</v>
      </c>
      <c r="K9" s="125"/>
    </row>
    <row r="10" spans="1:11" ht="15" customHeight="1">
      <c r="A10" s="135" t="s">
        <v>151</v>
      </c>
      <c r="B10" s="164" t="s">
        <v>126</v>
      </c>
      <c r="C10" s="164" t="s">
        <v>122</v>
      </c>
      <c r="D10" s="165" t="s">
        <v>35</v>
      </c>
      <c r="E10" s="163">
        <f t="shared" si="1"/>
        <v>0</v>
      </c>
      <c r="F10" s="166"/>
      <c r="G10" s="90"/>
      <c r="H10" s="125"/>
      <c r="I10" s="163"/>
      <c r="J10" s="166">
        <v>0</v>
      </c>
      <c r="K10" s="125"/>
    </row>
    <row r="11" spans="1:11" ht="15" customHeight="1">
      <c r="A11" s="135"/>
      <c r="B11" s="164" t="s">
        <v>104</v>
      </c>
      <c r="C11" s="164"/>
      <c r="D11" s="165" t="s">
        <v>39</v>
      </c>
      <c r="E11" s="163">
        <f t="shared" si="1"/>
        <v>0</v>
      </c>
      <c r="F11" s="166"/>
      <c r="G11" s="90"/>
      <c r="H11" s="125"/>
      <c r="I11" s="163"/>
      <c r="J11" s="166">
        <v>0</v>
      </c>
      <c r="K11" s="125"/>
    </row>
    <row r="12" spans="1:11" ht="15" customHeight="1">
      <c r="A12" s="135" t="s">
        <v>151</v>
      </c>
      <c r="B12" s="164" t="s">
        <v>106</v>
      </c>
      <c r="C12" s="164" t="s">
        <v>104</v>
      </c>
      <c r="D12" s="165" t="s">
        <v>43</v>
      </c>
      <c r="E12" s="163">
        <f t="shared" si="1"/>
        <v>0</v>
      </c>
      <c r="F12" s="166"/>
      <c r="G12" s="90"/>
      <c r="H12" s="125"/>
      <c r="I12" s="163"/>
      <c r="J12" s="166">
        <v>0</v>
      </c>
      <c r="K12" s="125"/>
    </row>
    <row r="13" spans="1:11" ht="15" customHeight="1">
      <c r="A13" s="135" t="s">
        <v>151</v>
      </c>
      <c r="B13" s="164" t="s">
        <v>106</v>
      </c>
      <c r="C13" s="164" t="s">
        <v>127</v>
      </c>
      <c r="D13" s="165" t="s">
        <v>44</v>
      </c>
      <c r="E13" s="163">
        <f t="shared" si="1"/>
        <v>0</v>
      </c>
      <c r="F13" s="166"/>
      <c r="G13" s="90"/>
      <c r="H13" s="125"/>
      <c r="I13" s="163"/>
      <c r="J13" s="166">
        <v>0</v>
      </c>
      <c r="K13" s="125"/>
    </row>
    <row r="14" spans="1:11" ht="15" customHeight="1">
      <c r="A14" s="135" t="s">
        <v>151</v>
      </c>
      <c r="B14" s="164" t="s">
        <v>106</v>
      </c>
      <c r="C14" s="164" t="s">
        <v>107</v>
      </c>
      <c r="D14" s="165" t="s">
        <v>46</v>
      </c>
      <c r="E14" s="163">
        <v>2029.97</v>
      </c>
      <c r="F14" s="166">
        <v>2029.97</v>
      </c>
      <c r="G14" s="90"/>
      <c r="H14" s="125"/>
      <c r="I14" s="163"/>
      <c r="J14" s="166">
        <v>0</v>
      </c>
      <c r="K14" s="125"/>
    </row>
    <row r="15" spans="1:11" ht="15" customHeight="1">
      <c r="A15" s="135" t="s">
        <v>151</v>
      </c>
      <c r="B15" s="164" t="s">
        <v>106</v>
      </c>
      <c r="C15" s="164" t="s">
        <v>110</v>
      </c>
      <c r="D15" s="165" t="s">
        <v>48</v>
      </c>
      <c r="E15" s="163">
        <f t="shared" si="1"/>
        <v>0</v>
      </c>
      <c r="F15" s="166"/>
      <c r="G15" s="90"/>
      <c r="H15" s="125"/>
      <c r="I15" s="163"/>
      <c r="J15" s="166">
        <v>0</v>
      </c>
      <c r="K15" s="125"/>
    </row>
    <row r="16" spans="1:11" ht="15" customHeight="1">
      <c r="A16" s="135"/>
      <c r="B16" s="164" t="s">
        <v>127</v>
      </c>
      <c r="C16" s="164"/>
      <c r="D16" s="165" t="s">
        <v>50</v>
      </c>
      <c r="E16" s="163">
        <f t="shared" si="1"/>
        <v>0</v>
      </c>
      <c r="F16" s="166"/>
      <c r="G16" s="90"/>
      <c r="H16" s="125"/>
      <c r="I16" s="163"/>
      <c r="J16" s="166"/>
      <c r="K16" s="125"/>
    </row>
    <row r="17" spans="1:11" ht="15" customHeight="1">
      <c r="A17" s="135" t="s">
        <v>151</v>
      </c>
      <c r="B17" s="164" t="s">
        <v>128</v>
      </c>
      <c r="C17" s="164" t="s">
        <v>104</v>
      </c>
      <c r="D17" s="165" t="s">
        <v>51</v>
      </c>
      <c r="E17" s="163">
        <f t="shared" si="1"/>
        <v>0</v>
      </c>
      <c r="F17" s="166"/>
      <c r="G17" s="90"/>
      <c r="H17" s="125"/>
      <c r="I17" s="163"/>
      <c r="J17" s="166"/>
      <c r="K17" s="125"/>
    </row>
    <row r="18" spans="1:11" ht="15" customHeight="1">
      <c r="A18" s="135"/>
      <c r="B18" s="164" t="s">
        <v>129</v>
      </c>
      <c r="C18" s="164"/>
      <c r="D18" s="165" t="s">
        <v>53</v>
      </c>
      <c r="E18" s="163">
        <f t="shared" si="1"/>
        <v>0</v>
      </c>
      <c r="F18" s="166"/>
      <c r="G18" s="90"/>
      <c r="H18" s="125"/>
      <c r="I18" s="163"/>
      <c r="J18" s="166">
        <v>0</v>
      </c>
      <c r="K18" s="125"/>
    </row>
    <row r="19" spans="1:11" ht="15" customHeight="1">
      <c r="A19" s="135" t="s">
        <v>151</v>
      </c>
      <c r="B19" s="164" t="s">
        <v>130</v>
      </c>
      <c r="C19" s="164" t="s">
        <v>122</v>
      </c>
      <c r="D19" s="165" t="s">
        <v>54</v>
      </c>
      <c r="E19" s="163">
        <f t="shared" si="1"/>
        <v>0</v>
      </c>
      <c r="F19" s="166"/>
      <c r="G19" s="90"/>
      <c r="H19" s="125"/>
      <c r="I19" s="163"/>
      <c r="J19" s="166">
        <v>0</v>
      </c>
      <c r="K19" s="125"/>
    </row>
    <row r="20" spans="1:11" ht="15" customHeight="1">
      <c r="A20" s="135" t="s">
        <v>151</v>
      </c>
      <c r="B20" s="164" t="s">
        <v>130</v>
      </c>
      <c r="C20" s="164" t="s">
        <v>104</v>
      </c>
      <c r="D20" s="165" t="s">
        <v>55</v>
      </c>
      <c r="E20" s="163">
        <f t="shared" si="1"/>
        <v>0</v>
      </c>
      <c r="F20" s="166"/>
      <c r="G20" s="90"/>
      <c r="H20" s="125"/>
      <c r="I20" s="163"/>
      <c r="J20" s="166">
        <v>0</v>
      </c>
      <c r="K20" s="125"/>
    </row>
    <row r="21" spans="1:11" ht="15" customHeight="1">
      <c r="A21" s="135" t="s">
        <v>111</v>
      </c>
      <c r="B21" s="164"/>
      <c r="C21" s="164"/>
      <c r="D21" s="165" t="s">
        <v>58</v>
      </c>
      <c r="E21" s="163">
        <f t="shared" si="1"/>
        <v>310.21999999999997</v>
      </c>
      <c r="F21" s="166">
        <f>F22+F24+F26</f>
        <v>310.21999999999997</v>
      </c>
      <c r="G21" s="90"/>
      <c r="H21" s="125"/>
      <c r="I21" s="163"/>
      <c r="J21" s="166">
        <v>0</v>
      </c>
      <c r="K21" s="125"/>
    </row>
    <row r="22" spans="1:11" ht="15" customHeight="1">
      <c r="A22" s="135"/>
      <c r="B22" s="164" t="s">
        <v>112</v>
      </c>
      <c r="C22" s="164"/>
      <c r="D22" s="165" t="s">
        <v>59</v>
      </c>
      <c r="E22" s="163">
        <f t="shared" si="1"/>
        <v>263.33</v>
      </c>
      <c r="F22" s="166">
        <v>263.33</v>
      </c>
      <c r="G22" s="90"/>
      <c r="H22" s="125"/>
      <c r="I22" s="163"/>
      <c r="J22" s="166">
        <v>0</v>
      </c>
      <c r="K22" s="125"/>
    </row>
    <row r="23" spans="1:11" ht="15" customHeight="1">
      <c r="A23" s="135" t="s">
        <v>151</v>
      </c>
      <c r="B23" s="164" t="s">
        <v>114</v>
      </c>
      <c r="C23" s="164" t="s">
        <v>122</v>
      </c>
      <c r="D23" s="165" t="s">
        <v>60</v>
      </c>
      <c r="E23" s="163">
        <f t="shared" si="1"/>
        <v>0</v>
      </c>
      <c r="F23" s="166"/>
      <c r="G23" s="90"/>
      <c r="H23" s="125"/>
      <c r="I23" s="163"/>
      <c r="J23" s="166">
        <v>0</v>
      </c>
      <c r="K23" s="125"/>
    </row>
    <row r="24" spans="1:11" ht="15" customHeight="1">
      <c r="A24" s="135" t="s">
        <v>151</v>
      </c>
      <c r="B24" s="164" t="s">
        <v>114</v>
      </c>
      <c r="C24" s="164" t="s">
        <v>104</v>
      </c>
      <c r="D24" s="165" t="s">
        <v>61</v>
      </c>
      <c r="E24" s="163">
        <f t="shared" si="1"/>
        <v>41.39</v>
      </c>
      <c r="F24" s="166">
        <v>41.39</v>
      </c>
      <c r="G24" s="90"/>
      <c r="H24" s="125"/>
      <c r="I24" s="163"/>
      <c r="J24" s="166">
        <v>0</v>
      </c>
      <c r="K24" s="125"/>
    </row>
    <row r="25" spans="1:11" ht="15" customHeight="1">
      <c r="A25" s="135" t="s">
        <v>151</v>
      </c>
      <c r="B25" s="164" t="s">
        <v>114</v>
      </c>
      <c r="C25" s="164" t="s">
        <v>112</v>
      </c>
      <c r="D25" s="165" t="s">
        <v>62</v>
      </c>
      <c r="E25" s="163">
        <f t="shared" si="1"/>
        <v>0</v>
      </c>
      <c r="F25" s="166"/>
      <c r="G25" s="90"/>
      <c r="H25" s="125"/>
      <c r="I25" s="163"/>
      <c r="J25" s="166">
        <v>0</v>
      </c>
      <c r="K25" s="125"/>
    </row>
    <row r="26" spans="1:11" ht="15" customHeight="1">
      <c r="A26" s="135" t="s">
        <v>151</v>
      </c>
      <c r="B26" s="164" t="s">
        <v>114</v>
      </c>
      <c r="C26" s="164" t="s">
        <v>115</v>
      </c>
      <c r="D26" s="165" t="s">
        <v>63</v>
      </c>
      <c r="E26" s="163">
        <f t="shared" si="1"/>
        <v>5.5</v>
      </c>
      <c r="F26" s="166">
        <v>5.5</v>
      </c>
      <c r="G26" s="125"/>
      <c r="H26" s="125"/>
      <c r="I26" s="163"/>
      <c r="J26" s="166">
        <v>0</v>
      </c>
      <c r="K26" s="125"/>
    </row>
    <row r="27" spans="1:11" ht="40.5" customHeight="1">
      <c r="A27" s="135" t="s">
        <v>116</v>
      </c>
      <c r="B27" s="164"/>
      <c r="C27" s="164"/>
      <c r="D27" s="165" t="s">
        <v>64</v>
      </c>
      <c r="E27" s="163">
        <f t="shared" si="1"/>
        <v>135.18</v>
      </c>
      <c r="F27" s="166">
        <f>F30</f>
        <v>135.18</v>
      </c>
      <c r="G27" s="125"/>
      <c r="H27" s="125"/>
      <c r="I27" s="125"/>
      <c r="J27" s="166">
        <v>0</v>
      </c>
      <c r="K27" s="125"/>
    </row>
    <row r="28" spans="1:11" ht="12">
      <c r="A28" s="135"/>
      <c r="B28" s="164" t="s">
        <v>117</v>
      </c>
      <c r="C28" s="164"/>
      <c r="D28" s="165" t="s">
        <v>65</v>
      </c>
      <c r="E28" s="163">
        <f t="shared" si="1"/>
        <v>0</v>
      </c>
      <c r="F28" s="166"/>
      <c r="G28" s="125"/>
      <c r="H28" s="125"/>
      <c r="I28" s="125"/>
      <c r="J28" s="166">
        <v>0</v>
      </c>
      <c r="K28" s="125"/>
    </row>
    <row r="29" spans="1:11" ht="24">
      <c r="A29" s="135" t="s">
        <v>151</v>
      </c>
      <c r="B29" s="164" t="s">
        <v>119</v>
      </c>
      <c r="C29" s="164" t="s">
        <v>122</v>
      </c>
      <c r="D29" s="165" t="s">
        <v>66</v>
      </c>
      <c r="E29" s="163">
        <f t="shared" si="1"/>
        <v>0</v>
      </c>
      <c r="F29" s="166"/>
      <c r="G29" s="125"/>
      <c r="H29" s="125"/>
      <c r="I29" s="125"/>
      <c r="J29" s="166">
        <v>0</v>
      </c>
      <c r="K29" s="125"/>
    </row>
    <row r="30" spans="1:11" ht="24">
      <c r="A30" s="135" t="s">
        <v>151</v>
      </c>
      <c r="B30" s="164" t="s">
        <v>119</v>
      </c>
      <c r="C30" s="164" t="s">
        <v>104</v>
      </c>
      <c r="D30" s="165" t="s">
        <v>67</v>
      </c>
      <c r="E30" s="163">
        <f t="shared" si="1"/>
        <v>135.18</v>
      </c>
      <c r="F30" s="166">
        <v>135.18</v>
      </c>
      <c r="G30" s="125"/>
      <c r="H30" s="125"/>
      <c r="I30" s="125"/>
      <c r="J30" s="166">
        <v>0</v>
      </c>
      <c r="K30" s="125"/>
    </row>
    <row r="31" spans="1:11" ht="12">
      <c r="A31" s="135" t="s">
        <v>120</v>
      </c>
      <c r="B31" s="164"/>
      <c r="C31" s="164"/>
      <c r="D31" s="165" t="s">
        <v>68</v>
      </c>
      <c r="E31" s="163">
        <f t="shared" si="1"/>
        <v>191.79</v>
      </c>
      <c r="F31" s="166">
        <v>191.79</v>
      </c>
      <c r="G31" s="125"/>
      <c r="H31" s="125"/>
      <c r="I31" s="125"/>
      <c r="J31" s="166">
        <v>0</v>
      </c>
      <c r="K31" s="125"/>
    </row>
    <row r="32" spans="1:11" ht="12">
      <c r="A32" s="135"/>
      <c r="B32" s="164" t="s">
        <v>104</v>
      </c>
      <c r="C32" s="164"/>
      <c r="D32" s="165" t="s">
        <v>69</v>
      </c>
      <c r="E32" s="163">
        <f t="shared" si="1"/>
        <v>0</v>
      </c>
      <c r="F32" s="166"/>
      <c r="G32" s="125"/>
      <c r="H32" s="125"/>
      <c r="I32" s="125"/>
      <c r="J32" s="166">
        <v>0</v>
      </c>
      <c r="K32" s="125"/>
    </row>
    <row r="33" spans="1:11" ht="24">
      <c r="A33" s="135" t="s">
        <v>151</v>
      </c>
      <c r="B33" s="164" t="s">
        <v>106</v>
      </c>
      <c r="C33" s="164" t="s">
        <v>122</v>
      </c>
      <c r="D33" s="165" t="s">
        <v>70</v>
      </c>
      <c r="E33" s="163">
        <f t="shared" si="1"/>
        <v>191.79</v>
      </c>
      <c r="F33" s="166">
        <v>191.79</v>
      </c>
      <c r="G33" s="125"/>
      <c r="H33" s="125"/>
      <c r="I33" s="125"/>
      <c r="J33" s="166">
        <v>0</v>
      </c>
      <c r="K33" s="125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1">
      <selection activeCell="I21" sqref="I21"/>
    </sheetView>
  </sheetViews>
  <sheetFormatPr defaultColWidth="9.16015625" defaultRowHeight="12.75" customHeight="1"/>
  <cols>
    <col min="1" max="1" width="7.33203125" style="139" customWidth="1"/>
    <col min="2" max="2" width="9.16015625" style="140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67" t="s">
        <v>152</v>
      </c>
      <c r="B1" s="67"/>
      <c r="C1" s="67"/>
      <c r="D1" s="67"/>
      <c r="E1" s="67"/>
      <c r="F1" s="67"/>
    </row>
    <row r="2" spans="1:6" ht="15.75" customHeight="1">
      <c r="A2" s="141"/>
      <c r="B2" s="142"/>
      <c r="C2" s="67"/>
      <c r="D2" s="67"/>
      <c r="F2" s="143" t="s">
        <v>153</v>
      </c>
    </row>
    <row r="3" spans="1:6" s="48" customFormat="1" ht="15.75" customHeight="1">
      <c r="A3" s="34" t="s">
        <v>24</v>
      </c>
      <c r="B3" s="34"/>
      <c r="C3" s="35"/>
      <c r="D3" s="35"/>
      <c r="F3" s="143" t="s">
        <v>25</v>
      </c>
    </row>
    <row r="4" spans="1:6" s="47" customFormat="1" ht="24" customHeight="1">
      <c r="A4" s="144" t="s">
        <v>91</v>
      </c>
      <c r="B4" s="144"/>
      <c r="C4" s="58" t="s">
        <v>92</v>
      </c>
      <c r="D4" s="58" t="s">
        <v>154</v>
      </c>
      <c r="E4" s="58"/>
      <c r="F4" s="58"/>
    </row>
    <row r="5" spans="1:6" s="47" customFormat="1" ht="22.5" customHeight="1">
      <c r="A5" s="144" t="s">
        <v>93</v>
      </c>
      <c r="B5" s="145" t="s">
        <v>94</v>
      </c>
      <c r="C5" s="58"/>
      <c r="D5" s="58" t="s">
        <v>78</v>
      </c>
      <c r="E5" s="58" t="s">
        <v>155</v>
      </c>
      <c r="F5" s="58" t="s">
        <v>156</v>
      </c>
    </row>
    <row r="6" spans="1:6" s="47" customFormat="1" ht="21" customHeight="1">
      <c r="A6" s="144"/>
      <c r="B6" s="145"/>
      <c r="C6" s="58" t="s">
        <v>157</v>
      </c>
      <c r="D6" s="146">
        <f>E6+F6</f>
        <v>2667.1600000000003</v>
      </c>
      <c r="E6" s="147">
        <f>E7+E40</f>
        <v>2424.61</v>
      </c>
      <c r="F6" s="147">
        <f>F17</f>
        <v>242.55</v>
      </c>
    </row>
    <row r="7" spans="1:6" s="48" customFormat="1" ht="21" customHeight="1">
      <c r="A7" s="148" t="s">
        <v>158</v>
      </c>
      <c r="B7" s="149"/>
      <c r="C7" s="150" t="s">
        <v>82</v>
      </c>
      <c r="D7" s="146">
        <f aca="true" t="shared" si="0" ref="D7:D45">E7+F7</f>
        <v>2379.17</v>
      </c>
      <c r="E7" s="151">
        <v>2379.17</v>
      </c>
      <c r="F7" s="151"/>
    </row>
    <row r="8" spans="1:6" s="48" customFormat="1" ht="21" customHeight="1">
      <c r="A8" s="148"/>
      <c r="B8" s="149" t="s">
        <v>159</v>
      </c>
      <c r="C8" s="150" t="s">
        <v>160</v>
      </c>
      <c r="D8" s="146">
        <f t="shared" si="0"/>
        <v>1110.12</v>
      </c>
      <c r="E8" s="151">
        <v>1110.12</v>
      </c>
      <c r="F8" s="151"/>
    </row>
    <row r="9" spans="1:6" s="48" customFormat="1" ht="21" customHeight="1">
      <c r="A9" s="148"/>
      <c r="B9" s="149" t="s">
        <v>161</v>
      </c>
      <c r="C9" s="150" t="s">
        <v>162</v>
      </c>
      <c r="D9" s="146">
        <f t="shared" si="0"/>
        <v>542.96</v>
      </c>
      <c r="E9" s="151">
        <v>542.96</v>
      </c>
      <c r="F9" s="151"/>
    </row>
    <row r="10" spans="1:6" s="48" customFormat="1" ht="21" customHeight="1">
      <c r="A10" s="148"/>
      <c r="B10" s="149" t="s">
        <v>163</v>
      </c>
      <c r="C10" s="150" t="s">
        <v>164</v>
      </c>
      <c r="D10" s="146">
        <f t="shared" si="0"/>
        <v>92.51</v>
      </c>
      <c r="E10" s="151">
        <v>92.51</v>
      </c>
      <c r="F10" s="151"/>
    </row>
    <row r="11" spans="1:6" s="48" customFormat="1" ht="21" customHeight="1">
      <c r="A11" s="148"/>
      <c r="B11" s="149" t="s">
        <v>165</v>
      </c>
      <c r="C11" s="150" t="s">
        <v>166</v>
      </c>
      <c r="D11" s="146">
        <f t="shared" si="0"/>
        <v>263.33</v>
      </c>
      <c r="E11" s="151">
        <v>263.33</v>
      </c>
      <c r="F11" s="151"/>
    </row>
    <row r="12" spans="1:6" s="48" customFormat="1" ht="21" customHeight="1">
      <c r="A12" s="148"/>
      <c r="B12" s="149" t="s">
        <v>167</v>
      </c>
      <c r="C12" s="150" t="s">
        <v>168</v>
      </c>
      <c r="D12" s="146">
        <f t="shared" si="0"/>
        <v>5.5</v>
      </c>
      <c r="E12" s="151">
        <v>5.5</v>
      </c>
      <c r="F12" s="151"/>
    </row>
    <row r="13" spans="1:6" s="48" customFormat="1" ht="21" customHeight="1">
      <c r="A13" s="148"/>
      <c r="B13" s="149" t="s">
        <v>169</v>
      </c>
      <c r="C13" s="150" t="s">
        <v>170</v>
      </c>
      <c r="D13" s="146">
        <f t="shared" si="0"/>
        <v>131.38</v>
      </c>
      <c r="E13" s="151">
        <v>131.38</v>
      </c>
      <c r="F13" s="151"/>
    </row>
    <row r="14" spans="1:6" s="48" customFormat="1" ht="21" customHeight="1">
      <c r="A14" s="148"/>
      <c r="B14" s="149" t="s">
        <v>171</v>
      </c>
      <c r="C14" s="150" t="s">
        <v>172</v>
      </c>
      <c r="D14" s="146">
        <f t="shared" si="0"/>
        <v>41.58</v>
      </c>
      <c r="E14" s="151">
        <v>41.58</v>
      </c>
      <c r="F14" s="151"/>
    </row>
    <row r="15" spans="1:6" s="48" customFormat="1" ht="21" customHeight="1">
      <c r="A15" s="148"/>
      <c r="B15" s="149" t="s">
        <v>173</v>
      </c>
      <c r="C15" s="150" t="s">
        <v>174</v>
      </c>
      <c r="D15" s="146">
        <f t="shared" si="0"/>
        <v>191.79</v>
      </c>
      <c r="E15" s="151">
        <v>191.79</v>
      </c>
      <c r="F15" s="151"/>
    </row>
    <row r="16" spans="1:6" s="48" customFormat="1" ht="21" customHeight="1">
      <c r="A16" s="148"/>
      <c r="B16" s="149" t="s">
        <v>175</v>
      </c>
      <c r="C16" s="150" t="s">
        <v>176</v>
      </c>
      <c r="D16" s="146">
        <f t="shared" si="0"/>
        <v>0</v>
      </c>
      <c r="E16" s="151"/>
      <c r="F16" s="151"/>
    </row>
    <row r="17" spans="1:6" s="48" customFormat="1" ht="21" customHeight="1">
      <c r="A17" s="148" t="s">
        <v>177</v>
      </c>
      <c r="B17" s="149"/>
      <c r="C17" s="150" t="s">
        <v>83</v>
      </c>
      <c r="D17" s="146">
        <v>242.55</v>
      </c>
      <c r="E17" s="152"/>
      <c r="F17" s="151">
        <v>242.55</v>
      </c>
    </row>
    <row r="18" spans="1:6" s="48" customFormat="1" ht="21" customHeight="1">
      <c r="A18" s="148"/>
      <c r="B18" s="149" t="s">
        <v>178</v>
      </c>
      <c r="C18" s="150" t="s">
        <v>179</v>
      </c>
      <c r="D18" s="146">
        <f aca="true" t="shared" si="1" ref="D18:D39">F18+E18</f>
        <v>0</v>
      </c>
      <c r="E18" s="153"/>
      <c r="F18" s="151"/>
    </row>
    <row r="19" spans="1:6" s="48" customFormat="1" ht="21" customHeight="1">
      <c r="A19" s="148"/>
      <c r="B19" s="149" t="s">
        <v>180</v>
      </c>
      <c r="C19" s="150" t="s">
        <v>181</v>
      </c>
      <c r="D19" s="146">
        <f t="shared" si="1"/>
        <v>0</v>
      </c>
      <c r="E19" s="153"/>
      <c r="F19" s="151"/>
    </row>
    <row r="20" spans="1:6" s="48" customFormat="1" ht="21" customHeight="1">
      <c r="A20" s="148"/>
      <c r="B20" s="149" t="s">
        <v>182</v>
      </c>
      <c r="C20" s="150" t="s">
        <v>183</v>
      </c>
      <c r="D20" s="146">
        <f t="shared" si="1"/>
        <v>0</v>
      </c>
      <c r="E20" s="153"/>
      <c r="F20" s="151"/>
    </row>
    <row r="21" spans="1:6" s="48" customFormat="1" ht="21" customHeight="1">
      <c r="A21" s="148"/>
      <c r="B21" s="149" t="s">
        <v>184</v>
      </c>
      <c r="C21" s="150" t="s">
        <v>185</v>
      </c>
      <c r="D21" s="146">
        <f t="shared" si="1"/>
        <v>0</v>
      </c>
      <c r="E21" s="153"/>
      <c r="F21" s="151"/>
    </row>
    <row r="22" spans="1:6" ht="21" customHeight="1">
      <c r="A22" s="148"/>
      <c r="B22" s="149" t="s">
        <v>186</v>
      </c>
      <c r="C22" s="150" t="s">
        <v>187</v>
      </c>
      <c r="D22" s="146">
        <f t="shared" si="1"/>
        <v>24.24</v>
      </c>
      <c r="E22" s="153"/>
      <c r="F22" s="151">
        <v>24.24</v>
      </c>
    </row>
    <row r="23" spans="1:6" ht="21" customHeight="1">
      <c r="A23" s="148"/>
      <c r="B23" s="149" t="s">
        <v>188</v>
      </c>
      <c r="C23" s="150" t="s">
        <v>189</v>
      </c>
      <c r="D23" s="146">
        <f t="shared" si="1"/>
        <v>42</v>
      </c>
      <c r="E23" s="153"/>
      <c r="F23" s="151">
        <v>42</v>
      </c>
    </row>
    <row r="24" spans="1:6" ht="21" customHeight="1">
      <c r="A24" s="148"/>
      <c r="B24" s="149" t="s">
        <v>190</v>
      </c>
      <c r="C24" s="150" t="s">
        <v>191</v>
      </c>
      <c r="D24" s="146">
        <f t="shared" si="1"/>
        <v>10</v>
      </c>
      <c r="E24" s="153"/>
      <c r="F24" s="151">
        <v>10</v>
      </c>
    </row>
    <row r="25" spans="1:6" ht="21" customHeight="1">
      <c r="A25" s="148"/>
      <c r="B25" s="149" t="s">
        <v>192</v>
      </c>
      <c r="C25" s="150" t="s">
        <v>193</v>
      </c>
      <c r="D25" s="146">
        <f t="shared" si="1"/>
        <v>112.14</v>
      </c>
      <c r="E25" s="153"/>
      <c r="F25" s="151">
        <v>112.14</v>
      </c>
    </row>
    <row r="26" spans="1:6" ht="21" customHeight="1">
      <c r="A26" s="148"/>
      <c r="B26" s="149" t="s">
        <v>194</v>
      </c>
      <c r="C26" s="150" t="s">
        <v>195</v>
      </c>
      <c r="D26" s="146">
        <f t="shared" si="1"/>
        <v>0</v>
      </c>
      <c r="E26" s="153"/>
      <c r="F26" s="151"/>
    </row>
    <row r="27" spans="1:6" ht="21" customHeight="1">
      <c r="A27" s="148"/>
      <c r="B27" s="149" t="s">
        <v>196</v>
      </c>
      <c r="C27" s="150" t="s">
        <v>197</v>
      </c>
      <c r="D27" s="146">
        <f t="shared" si="1"/>
        <v>10</v>
      </c>
      <c r="E27" s="153"/>
      <c r="F27" s="151">
        <v>10</v>
      </c>
    </row>
    <row r="28" spans="1:6" ht="21" customHeight="1">
      <c r="A28" s="148"/>
      <c r="B28" s="149" t="s">
        <v>198</v>
      </c>
      <c r="C28" s="150" t="s">
        <v>199</v>
      </c>
      <c r="D28" s="146">
        <f t="shared" si="1"/>
        <v>7.21</v>
      </c>
      <c r="E28" s="153"/>
      <c r="F28" s="151">
        <v>7.21</v>
      </c>
    </row>
    <row r="29" spans="1:6" ht="21" customHeight="1">
      <c r="A29" s="148"/>
      <c r="B29" s="149" t="s">
        <v>200</v>
      </c>
      <c r="C29" s="150" t="s">
        <v>201</v>
      </c>
      <c r="D29" s="146">
        <f t="shared" si="1"/>
        <v>0</v>
      </c>
      <c r="E29" s="153"/>
      <c r="F29" s="151"/>
    </row>
    <row r="30" spans="1:6" ht="21" customHeight="1">
      <c r="A30" s="148"/>
      <c r="B30" s="149" t="s">
        <v>202</v>
      </c>
      <c r="C30" s="150" t="s">
        <v>203</v>
      </c>
      <c r="D30" s="146">
        <f t="shared" si="1"/>
        <v>0</v>
      </c>
      <c r="E30" s="153"/>
      <c r="F30" s="151"/>
    </row>
    <row r="31" spans="1:6" ht="21" customHeight="1">
      <c r="A31" s="148"/>
      <c r="B31" s="149" t="s">
        <v>204</v>
      </c>
      <c r="C31" s="150" t="s">
        <v>205</v>
      </c>
      <c r="D31" s="146">
        <f t="shared" si="1"/>
        <v>0</v>
      </c>
      <c r="E31" s="153"/>
      <c r="F31" s="151"/>
    </row>
    <row r="32" spans="1:6" ht="21" customHeight="1">
      <c r="A32" s="148"/>
      <c r="B32" s="149" t="s">
        <v>206</v>
      </c>
      <c r="C32" s="150" t="s">
        <v>207</v>
      </c>
      <c r="D32" s="146">
        <f t="shared" si="1"/>
        <v>0</v>
      </c>
      <c r="E32" s="153"/>
      <c r="F32" s="151"/>
    </row>
    <row r="33" spans="1:6" ht="21" customHeight="1">
      <c r="A33" s="148"/>
      <c r="B33" s="149" t="s">
        <v>208</v>
      </c>
      <c r="C33" s="150" t="s">
        <v>209</v>
      </c>
      <c r="D33" s="146">
        <f t="shared" si="1"/>
        <v>0</v>
      </c>
      <c r="E33" s="153"/>
      <c r="F33" s="151"/>
    </row>
    <row r="34" spans="1:6" ht="21" customHeight="1">
      <c r="A34" s="148"/>
      <c r="B34" s="149" t="s">
        <v>210</v>
      </c>
      <c r="C34" s="150" t="s">
        <v>211</v>
      </c>
      <c r="D34" s="146">
        <f t="shared" si="1"/>
        <v>31.97</v>
      </c>
      <c r="E34" s="153"/>
      <c r="F34" s="151">
        <v>31.97</v>
      </c>
    </row>
    <row r="35" spans="1:6" ht="21" customHeight="1">
      <c r="A35" s="148"/>
      <c r="B35" s="149" t="s">
        <v>212</v>
      </c>
      <c r="C35" s="150" t="s">
        <v>213</v>
      </c>
      <c r="D35" s="146">
        <f t="shared" si="1"/>
        <v>2.5</v>
      </c>
      <c r="E35" s="153"/>
      <c r="F35" s="151">
        <v>2.5</v>
      </c>
    </row>
    <row r="36" spans="1:6" ht="21" customHeight="1">
      <c r="A36" s="148"/>
      <c r="B36" s="149" t="s">
        <v>214</v>
      </c>
      <c r="C36" s="150" t="s">
        <v>215</v>
      </c>
      <c r="D36" s="146">
        <f t="shared" si="1"/>
        <v>0</v>
      </c>
      <c r="E36" s="153"/>
      <c r="F36" s="151"/>
    </row>
    <row r="37" spans="1:6" ht="21" customHeight="1">
      <c r="A37" s="148"/>
      <c r="B37" s="149" t="s">
        <v>216</v>
      </c>
      <c r="C37" s="150" t="s">
        <v>217</v>
      </c>
      <c r="D37" s="146">
        <f t="shared" si="1"/>
        <v>0</v>
      </c>
      <c r="E37" s="153"/>
      <c r="F37" s="151"/>
    </row>
    <row r="38" spans="1:6" ht="21" customHeight="1">
      <c r="A38" s="148"/>
      <c r="B38" s="149" t="s">
        <v>218</v>
      </c>
      <c r="C38" s="150" t="s">
        <v>219</v>
      </c>
      <c r="D38" s="146">
        <f t="shared" si="1"/>
        <v>0</v>
      </c>
      <c r="E38" s="153"/>
      <c r="F38" s="151"/>
    </row>
    <row r="39" spans="1:6" ht="21" customHeight="1">
      <c r="A39" s="148"/>
      <c r="B39" s="149" t="s">
        <v>220</v>
      </c>
      <c r="C39" s="150" t="s">
        <v>221</v>
      </c>
      <c r="D39" s="146">
        <f t="shared" si="1"/>
        <v>2.49</v>
      </c>
      <c r="E39" s="154"/>
      <c r="F39" s="151">
        <v>2.49</v>
      </c>
    </row>
    <row r="40" spans="1:6" ht="21" customHeight="1">
      <c r="A40" s="148" t="s">
        <v>222</v>
      </c>
      <c r="B40" s="149"/>
      <c r="C40" s="150" t="s">
        <v>223</v>
      </c>
      <c r="D40" s="146">
        <f t="shared" si="0"/>
        <v>45.44</v>
      </c>
      <c r="E40" s="151">
        <v>45.44</v>
      </c>
      <c r="F40" s="151"/>
    </row>
    <row r="41" spans="1:6" ht="21" customHeight="1">
      <c r="A41" s="148"/>
      <c r="B41" s="149" t="s">
        <v>224</v>
      </c>
      <c r="C41" s="150" t="s">
        <v>225</v>
      </c>
      <c r="D41" s="146">
        <f t="shared" si="0"/>
        <v>11.59</v>
      </c>
      <c r="E41" s="151">
        <v>11.59</v>
      </c>
      <c r="F41" s="151"/>
    </row>
    <row r="42" spans="1:6" ht="21" customHeight="1">
      <c r="A42" s="148"/>
      <c r="B42" s="149" t="s">
        <v>226</v>
      </c>
      <c r="C42" s="150" t="s">
        <v>227</v>
      </c>
      <c r="D42" s="146">
        <f t="shared" si="0"/>
        <v>27.31</v>
      </c>
      <c r="E42" s="151">
        <v>27.31</v>
      </c>
      <c r="F42" s="151"/>
    </row>
    <row r="43" spans="1:6" ht="21" customHeight="1">
      <c r="A43" s="148"/>
      <c r="B43" s="149" t="s">
        <v>228</v>
      </c>
      <c r="C43" s="150" t="s">
        <v>229</v>
      </c>
      <c r="D43" s="146">
        <f t="shared" si="0"/>
        <v>0.61</v>
      </c>
      <c r="E43" s="151">
        <v>0.61</v>
      </c>
      <c r="F43" s="151"/>
    </row>
    <row r="44" spans="1:6" ht="21" customHeight="1">
      <c r="A44" s="148"/>
      <c r="B44" s="149" t="s">
        <v>230</v>
      </c>
      <c r="C44" s="150" t="s">
        <v>231</v>
      </c>
      <c r="D44" s="146">
        <f t="shared" si="0"/>
        <v>5.43</v>
      </c>
      <c r="E44" s="151">
        <v>5.43</v>
      </c>
      <c r="F44" s="151"/>
    </row>
    <row r="45" spans="1:6" ht="21" customHeight="1">
      <c r="A45" s="148"/>
      <c r="B45" s="149" t="s">
        <v>232</v>
      </c>
      <c r="C45" s="150" t="s">
        <v>233</v>
      </c>
      <c r="D45" s="146">
        <f t="shared" si="0"/>
        <v>0.5</v>
      </c>
      <c r="E45" s="151">
        <v>0.5</v>
      </c>
      <c r="F45" s="151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K46" sqref="K46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28" customFormat="1" ht="27">
      <c r="A1" s="99" t="s">
        <v>234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48" customFormat="1" ht="17.25" customHeight="1">
      <c r="A2" s="129"/>
      <c r="B2" s="130"/>
      <c r="C2" s="130"/>
      <c r="D2" s="130"/>
      <c r="E2" s="130"/>
      <c r="F2" s="130"/>
      <c r="G2" s="130"/>
      <c r="H2" s="130"/>
      <c r="K2" s="126" t="s">
        <v>235</v>
      </c>
    </row>
    <row r="3" spans="1:11" ht="18.75" customHeight="1">
      <c r="A3" s="34" t="s">
        <v>24</v>
      </c>
      <c r="B3" s="34"/>
      <c r="C3" s="35"/>
      <c r="D3" s="116"/>
      <c r="E3" s="116"/>
      <c r="F3" s="116"/>
      <c r="G3" s="116"/>
      <c r="H3" s="116"/>
      <c r="K3" s="127" t="s">
        <v>25</v>
      </c>
    </row>
    <row r="4" spans="1:11" s="79" customFormat="1" ht="27" customHeight="1">
      <c r="A4" s="59" t="s">
        <v>75</v>
      </c>
      <c r="B4" s="59" t="s">
        <v>91</v>
      </c>
      <c r="C4" s="59"/>
      <c r="D4" s="59"/>
      <c r="E4" s="58" t="s">
        <v>92</v>
      </c>
      <c r="F4" s="58" t="s">
        <v>140</v>
      </c>
      <c r="G4" s="58"/>
      <c r="H4" s="58"/>
      <c r="I4" s="58"/>
      <c r="J4" s="58"/>
      <c r="K4" s="58"/>
    </row>
    <row r="5" spans="1:11" s="79" customFormat="1" ht="36.75" customHeight="1">
      <c r="A5" s="59"/>
      <c r="B5" s="59" t="s">
        <v>93</v>
      </c>
      <c r="C5" s="59" t="s">
        <v>94</v>
      </c>
      <c r="D5" s="58" t="s">
        <v>95</v>
      </c>
      <c r="E5" s="58"/>
      <c r="F5" s="58" t="s">
        <v>78</v>
      </c>
      <c r="G5" s="39" t="s">
        <v>143</v>
      </c>
      <c r="H5" s="39" t="s">
        <v>144</v>
      </c>
      <c r="I5" s="39" t="s">
        <v>145</v>
      </c>
      <c r="J5" s="39" t="s">
        <v>236</v>
      </c>
      <c r="K5" s="39" t="s">
        <v>237</v>
      </c>
    </row>
    <row r="6" spans="1:11" s="48" customFormat="1" ht="12.75" customHeight="1">
      <c r="A6" s="131"/>
      <c r="B6" s="132"/>
      <c r="C6" s="132"/>
      <c r="D6" s="131"/>
      <c r="E6" s="133" t="s">
        <v>78</v>
      </c>
      <c r="F6" s="134"/>
      <c r="G6" s="134"/>
      <c r="H6" s="134"/>
      <c r="I6" s="134"/>
      <c r="J6" s="131"/>
      <c r="K6" s="131"/>
    </row>
    <row r="7" spans="1:11" s="48" customFormat="1" ht="12.75" customHeight="1">
      <c r="A7" s="132" t="s">
        <v>238</v>
      </c>
      <c r="B7" s="132"/>
      <c r="C7" s="132"/>
      <c r="D7" s="131"/>
      <c r="E7" s="133"/>
      <c r="F7" s="134"/>
      <c r="G7" s="134"/>
      <c r="H7" s="134"/>
      <c r="I7" s="134"/>
      <c r="J7" s="131"/>
      <c r="K7" s="131"/>
    </row>
    <row r="8" spans="1:11" s="48" customFormat="1" ht="12.75" customHeight="1">
      <c r="A8" s="132"/>
      <c r="B8" s="135"/>
      <c r="C8" s="135"/>
      <c r="D8" s="135"/>
      <c r="E8" s="136"/>
      <c r="F8" s="137"/>
      <c r="G8" s="137"/>
      <c r="H8" s="134"/>
      <c r="I8" s="134"/>
      <c r="J8" s="131"/>
      <c r="K8" s="131"/>
    </row>
    <row r="9" spans="1:11" s="48" customFormat="1" ht="12.75" customHeight="1">
      <c r="A9" s="132"/>
      <c r="B9" s="135"/>
      <c r="C9" s="135"/>
      <c r="D9" s="135"/>
      <c r="E9" s="136"/>
      <c r="F9" s="137"/>
      <c r="G9" s="137"/>
      <c r="H9" s="134"/>
      <c r="I9" s="134"/>
      <c r="J9" s="131"/>
      <c r="K9" s="131"/>
    </row>
    <row r="10" spans="1:11" ht="12.75" customHeight="1">
      <c r="A10" s="24"/>
      <c r="B10" s="135"/>
      <c r="C10" s="135"/>
      <c r="D10" s="135"/>
      <c r="E10" s="136"/>
      <c r="F10" s="138"/>
      <c r="G10" s="138"/>
      <c r="H10" s="24"/>
      <c r="I10" s="24"/>
      <c r="J10" s="24"/>
      <c r="K10" s="2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48" customWidth="1"/>
    <col min="2" max="4" width="7.16015625" style="48" customWidth="1"/>
    <col min="5" max="5" width="19" style="48" customWidth="1"/>
    <col min="6" max="10" width="14.33203125" style="48" customWidth="1"/>
    <col min="11" max="16384" width="9.33203125" style="48" customWidth="1"/>
  </cols>
  <sheetData>
    <row r="1" spans="1:11" ht="35.25" customHeight="1">
      <c r="A1" s="49" t="s">
        <v>239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.75" customHeight="1">
      <c r="K2" s="126" t="s">
        <v>240</v>
      </c>
    </row>
    <row r="3" spans="1:11" ht="22.5" customHeight="1">
      <c r="A3" s="34" t="s">
        <v>24</v>
      </c>
      <c r="B3" s="34"/>
      <c r="C3" s="35"/>
      <c r="D3" s="116"/>
      <c r="E3" s="116"/>
      <c r="F3" s="116"/>
      <c r="G3" s="116"/>
      <c r="H3" s="116"/>
      <c r="K3" s="127" t="s">
        <v>25</v>
      </c>
    </row>
    <row r="4" spans="1:11" s="47" customFormat="1" ht="24" customHeight="1">
      <c r="A4" s="59" t="s">
        <v>75</v>
      </c>
      <c r="B4" s="59" t="s">
        <v>91</v>
      </c>
      <c r="C4" s="59"/>
      <c r="D4" s="59"/>
      <c r="E4" s="58" t="s">
        <v>92</v>
      </c>
      <c r="F4" s="58" t="s">
        <v>140</v>
      </c>
      <c r="G4" s="58"/>
      <c r="H4" s="58"/>
      <c r="I4" s="58"/>
      <c r="J4" s="58"/>
      <c r="K4" s="58"/>
    </row>
    <row r="5" spans="1:11" s="47" customFormat="1" ht="40.5" customHeight="1">
      <c r="A5" s="59"/>
      <c r="B5" s="59" t="s">
        <v>93</v>
      </c>
      <c r="C5" s="59" t="s">
        <v>94</v>
      </c>
      <c r="D5" s="58" t="s">
        <v>95</v>
      </c>
      <c r="E5" s="58"/>
      <c r="F5" s="58" t="s">
        <v>78</v>
      </c>
      <c r="G5" s="39" t="s">
        <v>143</v>
      </c>
      <c r="H5" s="39" t="s">
        <v>144</v>
      </c>
      <c r="I5" s="39" t="s">
        <v>145</v>
      </c>
      <c r="J5" s="39" t="s">
        <v>236</v>
      </c>
      <c r="K5" s="39" t="s">
        <v>237</v>
      </c>
    </row>
    <row r="6" spans="1:11" s="47" customFormat="1" ht="23.25" customHeight="1">
      <c r="A6" s="117"/>
      <c r="B6" s="118"/>
      <c r="C6" s="118"/>
      <c r="D6" s="118"/>
      <c r="E6" s="119" t="s">
        <v>78</v>
      </c>
      <c r="F6" s="120">
        <f>SUM(G6:J6)</f>
        <v>0</v>
      </c>
      <c r="G6" s="120">
        <f>SUM(G7:G10)</f>
        <v>0</v>
      </c>
      <c r="H6" s="120">
        <f>SUM(H7:H10)</f>
        <v>0</v>
      </c>
      <c r="I6" s="120">
        <f>SUM(I7:I10)</f>
        <v>0</v>
      </c>
      <c r="J6" s="120">
        <f>SUM(J7:J10)</f>
        <v>0</v>
      </c>
      <c r="K6" s="124"/>
    </row>
    <row r="7" spans="1:11" ht="39.75" customHeight="1">
      <c r="A7" s="42" t="s">
        <v>238</v>
      </c>
      <c r="B7" s="121"/>
      <c r="C7" s="121"/>
      <c r="D7" s="121"/>
      <c r="E7" s="93"/>
      <c r="F7" s="90">
        <f>SUM(G7:J7)</f>
        <v>0</v>
      </c>
      <c r="G7" s="90"/>
      <c r="H7" s="90"/>
      <c r="I7" s="90"/>
      <c r="J7" s="90"/>
      <c r="K7" s="125"/>
    </row>
    <row r="8" spans="1:11" ht="19.5" customHeight="1">
      <c r="A8" s="42"/>
      <c r="B8" s="121"/>
      <c r="C8" s="121"/>
      <c r="D8" s="121"/>
      <c r="E8" s="93"/>
      <c r="F8" s="90">
        <f>SUM(G8:J8)</f>
        <v>0</v>
      </c>
      <c r="G8" s="90"/>
      <c r="H8" s="90"/>
      <c r="I8" s="90"/>
      <c r="J8" s="90"/>
      <c r="K8" s="125"/>
    </row>
    <row r="9" spans="1:11" ht="19.5" customHeight="1">
      <c r="A9" s="42"/>
      <c r="B9" s="121"/>
      <c r="C9" s="121"/>
      <c r="D9" s="121"/>
      <c r="E9" s="93"/>
      <c r="F9" s="90">
        <f>SUM(G9:J9)</f>
        <v>0</v>
      </c>
      <c r="G9" s="90"/>
      <c r="H9" s="90"/>
      <c r="I9" s="90"/>
      <c r="J9" s="90"/>
      <c r="K9" s="125"/>
    </row>
    <row r="10" spans="1:11" ht="19.5" customHeight="1">
      <c r="A10" s="122"/>
      <c r="B10" s="121"/>
      <c r="C10" s="121"/>
      <c r="D10" s="121"/>
      <c r="E10" s="93"/>
      <c r="F10" s="90"/>
      <c r="G10" s="90"/>
      <c r="H10" s="90"/>
      <c r="I10" s="90"/>
      <c r="J10" s="90"/>
      <c r="K10" s="125"/>
    </row>
    <row r="11" spans="1: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ht="12">
      <c r="C12" s="6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48" customWidth="1"/>
    <col min="2" max="4" width="7.16015625" style="48" customWidth="1"/>
    <col min="5" max="5" width="17.83203125" style="48" customWidth="1"/>
    <col min="6" max="10" width="14.33203125" style="48" customWidth="1"/>
    <col min="11" max="11" width="11.33203125" style="48" customWidth="1"/>
    <col min="12" max="16384" width="9.16015625" style="48" customWidth="1"/>
  </cols>
  <sheetData>
    <row r="1" spans="1:11" ht="35.25" customHeight="1">
      <c r="A1" s="49" t="s">
        <v>241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.75" customHeight="1">
      <c r="K2" s="51" t="s">
        <v>242</v>
      </c>
    </row>
    <row r="3" spans="1:11" ht="12">
      <c r="A3" s="34" t="s">
        <v>24</v>
      </c>
      <c r="B3" s="34"/>
      <c r="C3" s="35"/>
      <c r="D3" s="116"/>
      <c r="E3" s="116"/>
      <c r="F3" s="116"/>
      <c r="G3" s="116"/>
      <c r="H3" s="116"/>
      <c r="K3" s="114" t="s">
        <v>25</v>
      </c>
    </row>
    <row r="4" spans="1:11" s="47" customFormat="1" ht="24" customHeight="1">
      <c r="A4" s="59" t="s">
        <v>75</v>
      </c>
      <c r="B4" s="59" t="s">
        <v>91</v>
      </c>
      <c r="C4" s="59"/>
      <c r="D4" s="59"/>
      <c r="E4" s="58" t="s">
        <v>92</v>
      </c>
      <c r="F4" s="58" t="s">
        <v>140</v>
      </c>
      <c r="G4" s="58"/>
      <c r="H4" s="58"/>
      <c r="I4" s="58"/>
      <c r="J4" s="58"/>
      <c r="K4" s="58"/>
    </row>
    <row r="5" spans="1:11" s="47" customFormat="1" ht="40.5" customHeight="1">
      <c r="A5" s="59"/>
      <c r="B5" s="59" t="s">
        <v>93</v>
      </c>
      <c r="C5" s="59" t="s">
        <v>94</v>
      </c>
      <c r="D5" s="58" t="s">
        <v>95</v>
      </c>
      <c r="E5" s="58"/>
      <c r="F5" s="58" t="s">
        <v>78</v>
      </c>
      <c r="G5" s="39" t="s">
        <v>143</v>
      </c>
      <c r="H5" s="39" t="s">
        <v>144</v>
      </c>
      <c r="I5" s="39" t="s">
        <v>145</v>
      </c>
      <c r="J5" s="39" t="s">
        <v>236</v>
      </c>
      <c r="K5" s="39" t="s">
        <v>237</v>
      </c>
    </row>
    <row r="6" spans="1:11" s="47" customFormat="1" ht="12" customHeight="1">
      <c r="A6" s="117"/>
      <c r="B6" s="118"/>
      <c r="C6" s="118"/>
      <c r="D6" s="118"/>
      <c r="E6" s="119" t="s">
        <v>78</v>
      </c>
      <c r="F6" s="120">
        <f>SUM(G6:J6)</f>
        <v>0</v>
      </c>
      <c r="G6" s="120">
        <f>SUM(G7:G10)</f>
        <v>0</v>
      </c>
      <c r="H6" s="120">
        <f>SUM(H7:H10)</f>
        <v>0</v>
      </c>
      <c r="I6" s="120">
        <f>SUM(I7:I10)</f>
        <v>0</v>
      </c>
      <c r="J6" s="120">
        <f>SUM(J7:J10)</f>
        <v>0</v>
      </c>
      <c r="K6" s="124"/>
    </row>
    <row r="7" spans="1:11" ht="12">
      <c r="A7" s="42" t="s">
        <v>238</v>
      </c>
      <c r="B7" s="121"/>
      <c r="C7" s="121"/>
      <c r="D7" s="121"/>
      <c r="E7" s="93"/>
      <c r="F7" s="90">
        <f>SUM(G7:J7)</f>
        <v>0</v>
      </c>
      <c r="G7" s="90"/>
      <c r="H7" s="90"/>
      <c r="I7" s="90"/>
      <c r="J7" s="90"/>
      <c r="K7" s="125"/>
    </row>
    <row r="8" spans="1:11" ht="12">
      <c r="A8" s="42"/>
      <c r="B8" s="121"/>
      <c r="C8" s="121"/>
      <c r="D8" s="121"/>
      <c r="E8" s="93"/>
      <c r="F8" s="90">
        <f>SUM(G8:J8)</f>
        <v>0</v>
      </c>
      <c r="G8" s="90"/>
      <c r="H8" s="90"/>
      <c r="I8" s="90"/>
      <c r="J8" s="90"/>
      <c r="K8" s="125"/>
    </row>
    <row r="9" spans="1:11" ht="12">
      <c r="A9" s="42"/>
      <c r="B9" s="121"/>
      <c r="C9" s="121"/>
      <c r="D9" s="121"/>
      <c r="E9" s="93"/>
      <c r="F9" s="90">
        <f>SUM(G9:J9)</f>
        <v>0</v>
      </c>
      <c r="G9" s="90"/>
      <c r="H9" s="90"/>
      <c r="I9" s="90"/>
      <c r="J9" s="90"/>
      <c r="K9" s="125"/>
    </row>
    <row r="10" spans="1:11" ht="12">
      <c r="A10" s="122"/>
      <c r="B10" s="121"/>
      <c r="C10" s="121"/>
      <c r="D10" s="121"/>
      <c r="E10" s="93"/>
      <c r="F10" s="90"/>
      <c r="G10" s="90"/>
      <c r="H10" s="90"/>
      <c r="I10" s="90"/>
      <c r="J10" s="90"/>
      <c r="K10" s="125"/>
    </row>
    <row r="11" spans="1:1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3" ht="12">
      <c r="G13" s="66"/>
    </row>
    <row r="14" ht="12">
      <c r="C14" s="6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48" customWidth="1"/>
    <col min="2" max="4" width="7.16015625" style="48" customWidth="1"/>
    <col min="5" max="5" width="17.83203125" style="48" customWidth="1"/>
    <col min="6" max="10" width="14.33203125" style="48" customWidth="1"/>
    <col min="11" max="11" width="11.33203125" style="48" customWidth="1"/>
    <col min="12" max="16384" width="9.16015625" style="48" customWidth="1"/>
  </cols>
  <sheetData>
    <row r="1" spans="1:11" ht="35.25" customHeight="1">
      <c r="A1" s="49" t="s">
        <v>243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.75" customHeight="1">
      <c r="K2" s="51" t="s">
        <v>244</v>
      </c>
    </row>
    <row r="3" spans="1:11" ht="12">
      <c r="A3" s="34" t="s">
        <v>24</v>
      </c>
      <c r="B3" s="34"/>
      <c r="C3" s="35"/>
      <c r="D3" s="116"/>
      <c r="E3" s="116"/>
      <c r="F3" s="116"/>
      <c r="G3" s="116"/>
      <c r="H3" s="116"/>
      <c r="K3" s="114" t="s">
        <v>25</v>
      </c>
    </row>
    <row r="4" spans="1:11" s="47" customFormat="1" ht="24" customHeight="1">
      <c r="A4" s="59" t="s">
        <v>75</v>
      </c>
      <c r="B4" s="59" t="s">
        <v>91</v>
      </c>
      <c r="C4" s="59"/>
      <c r="D4" s="59"/>
      <c r="E4" s="58" t="s">
        <v>92</v>
      </c>
      <c r="F4" s="58" t="s">
        <v>140</v>
      </c>
      <c r="G4" s="58"/>
      <c r="H4" s="58"/>
      <c r="I4" s="58"/>
      <c r="J4" s="58"/>
      <c r="K4" s="58"/>
    </row>
    <row r="5" spans="1:11" s="47" customFormat="1" ht="40.5" customHeight="1">
      <c r="A5" s="59"/>
      <c r="B5" s="59" t="s">
        <v>93</v>
      </c>
      <c r="C5" s="59" t="s">
        <v>94</v>
      </c>
      <c r="D5" s="58" t="s">
        <v>95</v>
      </c>
      <c r="E5" s="58"/>
      <c r="F5" s="58" t="s">
        <v>78</v>
      </c>
      <c r="G5" s="39" t="s">
        <v>143</v>
      </c>
      <c r="H5" s="39" t="s">
        <v>144</v>
      </c>
      <c r="I5" s="39" t="s">
        <v>145</v>
      </c>
      <c r="J5" s="39" t="s">
        <v>236</v>
      </c>
      <c r="K5" s="39" t="s">
        <v>237</v>
      </c>
    </row>
    <row r="6" spans="1:11" s="47" customFormat="1" ht="12" customHeight="1">
      <c r="A6" s="117"/>
      <c r="B6" s="118"/>
      <c r="C6" s="118"/>
      <c r="D6" s="118"/>
      <c r="E6" s="119" t="s">
        <v>78</v>
      </c>
      <c r="F6" s="120">
        <f aca="true" t="shared" si="0" ref="F6:F9">SUM(G6:J6)</f>
        <v>0</v>
      </c>
      <c r="G6" s="120">
        <f aca="true" t="shared" si="1" ref="G6:J6">SUM(G7:G10)</f>
        <v>0</v>
      </c>
      <c r="H6" s="120">
        <f t="shared" si="1"/>
        <v>0</v>
      </c>
      <c r="I6" s="120">
        <f t="shared" si="1"/>
        <v>0</v>
      </c>
      <c r="J6" s="120">
        <f t="shared" si="1"/>
        <v>0</v>
      </c>
      <c r="K6" s="124"/>
    </row>
    <row r="7" spans="1:11" ht="12">
      <c r="A7" s="42" t="s">
        <v>238</v>
      </c>
      <c r="B7" s="121"/>
      <c r="C7" s="121"/>
      <c r="D7" s="121"/>
      <c r="E7" s="93"/>
      <c r="F7" s="90">
        <f t="shared" si="0"/>
        <v>0</v>
      </c>
      <c r="G7" s="90"/>
      <c r="H7" s="90"/>
      <c r="I7" s="90"/>
      <c r="J7" s="90"/>
      <c r="K7" s="125"/>
    </row>
    <row r="8" spans="1:11" ht="12">
      <c r="A8" s="42"/>
      <c r="B8" s="121"/>
      <c r="C8" s="121"/>
      <c r="D8" s="121"/>
      <c r="E8" s="93"/>
      <c r="F8" s="90">
        <f t="shared" si="0"/>
        <v>0</v>
      </c>
      <c r="G8" s="90"/>
      <c r="H8" s="90"/>
      <c r="I8" s="90"/>
      <c r="J8" s="90"/>
      <c r="K8" s="125"/>
    </row>
    <row r="9" spans="1:11" ht="12">
      <c r="A9" s="42"/>
      <c r="B9" s="121"/>
      <c r="C9" s="121"/>
      <c r="D9" s="121"/>
      <c r="E9" s="93"/>
      <c r="F9" s="90">
        <f t="shared" si="0"/>
        <v>0</v>
      </c>
      <c r="G9" s="90"/>
      <c r="H9" s="90"/>
      <c r="I9" s="90"/>
      <c r="J9" s="90"/>
      <c r="K9" s="125"/>
    </row>
    <row r="10" spans="1:11" ht="12">
      <c r="A10" s="122"/>
      <c r="B10" s="121"/>
      <c r="C10" s="121"/>
      <c r="D10" s="121"/>
      <c r="E10" s="93"/>
      <c r="F10" s="90"/>
      <c r="G10" s="90"/>
      <c r="H10" s="90"/>
      <c r="I10" s="90"/>
      <c r="J10" s="90"/>
      <c r="K10" s="125"/>
    </row>
    <row r="11" spans="1:1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3" ht="12">
      <c r="G13" s="66"/>
    </row>
    <row r="14" ht="12">
      <c r="C14" s="66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workbookViewId="0" topLeftCell="A1">
      <selection activeCell="C30" sqref="C30"/>
    </sheetView>
  </sheetViews>
  <sheetFormatPr defaultColWidth="9.16015625" defaultRowHeight="12.75" customHeight="1"/>
  <cols>
    <col min="1" max="1" width="34.83203125" style="0" customWidth="1"/>
    <col min="2" max="2" width="20.83203125" style="0" customWidth="1"/>
    <col min="3" max="3" width="73.66015625" style="0" customWidth="1"/>
    <col min="4" max="4" width="11.5" style="0" bestFit="1" customWidth="1"/>
    <col min="5" max="5" width="13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48"/>
    </row>
    <row r="2" spans="1:13" ht="36.75" customHeight="1">
      <c r="A2" s="99" t="s">
        <v>245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5" ht="18" customHeight="1">
      <c r="A3" s="48"/>
      <c r="B3" s="48"/>
      <c r="C3" s="48"/>
      <c r="D3" s="48"/>
      <c r="E3" s="48"/>
      <c r="F3" s="48"/>
      <c r="G3" s="48"/>
      <c r="H3" s="48"/>
      <c r="I3" s="48"/>
      <c r="O3" s="51" t="s">
        <v>246</v>
      </c>
    </row>
    <row r="4" spans="1:15" ht="21" customHeight="1">
      <c r="A4" s="34" t="s">
        <v>24</v>
      </c>
      <c r="B4" s="34"/>
      <c r="C4" s="35"/>
      <c r="D4" s="48"/>
      <c r="E4" s="48"/>
      <c r="F4" s="48"/>
      <c r="G4" s="48"/>
      <c r="H4" s="48"/>
      <c r="I4" s="48"/>
      <c r="K4" s="48"/>
      <c r="O4" s="114" t="s">
        <v>25</v>
      </c>
    </row>
    <row r="5" spans="1:15" s="79" customFormat="1" ht="29.25" customHeight="1">
      <c r="A5" s="100" t="s">
        <v>75</v>
      </c>
      <c r="B5" s="101" t="s">
        <v>247</v>
      </c>
      <c r="C5" s="101" t="s">
        <v>248</v>
      </c>
      <c r="D5" s="102" t="s">
        <v>125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15"/>
    </row>
    <row r="6" spans="1:15" s="79" customFormat="1" ht="41.25" customHeight="1">
      <c r="A6" s="104"/>
      <c r="B6" s="105"/>
      <c r="C6" s="105"/>
      <c r="D6" s="101" t="s">
        <v>78</v>
      </c>
      <c r="E6" s="39" t="s">
        <v>30</v>
      </c>
      <c r="F6" s="39"/>
      <c r="G6" s="39" t="s">
        <v>34</v>
      </c>
      <c r="H6" s="39" t="s">
        <v>36</v>
      </c>
      <c r="I6" s="39" t="s">
        <v>38</v>
      </c>
      <c r="J6" s="39" t="s">
        <v>40</v>
      </c>
      <c r="K6" s="39" t="s">
        <v>42</v>
      </c>
      <c r="L6" s="39"/>
      <c r="M6" s="39" t="s">
        <v>45</v>
      </c>
      <c r="N6" s="39" t="s">
        <v>47</v>
      </c>
      <c r="O6" s="39" t="s">
        <v>49</v>
      </c>
    </row>
    <row r="7" spans="1:15" s="79" customFormat="1" ht="51.75" customHeight="1">
      <c r="A7" s="106"/>
      <c r="B7" s="107"/>
      <c r="C7" s="107"/>
      <c r="D7" s="107"/>
      <c r="E7" s="39" t="s">
        <v>81</v>
      </c>
      <c r="F7" s="39" t="s">
        <v>32</v>
      </c>
      <c r="G7" s="39"/>
      <c r="H7" s="39"/>
      <c r="I7" s="39"/>
      <c r="J7" s="39"/>
      <c r="K7" s="39" t="s">
        <v>81</v>
      </c>
      <c r="L7" s="96" t="s">
        <v>32</v>
      </c>
      <c r="M7" s="39"/>
      <c r="N7" s="39"/>
      <c r="O7" s="39"/>
    </row>
    <row r="8" spans="1:15" ht="12.75" customHeight="1">
      <c r="A8" s="108" t="s">
        <v>88</v>
      </c>
      <c r="B8" s="109" t="s">
        <v>81</v>
      </c>
      <c r="C8" s="94"/>
      <c r="D8" s="110">
        <f>E8+G8+M8+I8</f>
        <v>113.5</v>
      </c>
      <c r="E8" s="111">
        <f>E9</f>
        <v>15.5</v>
      </c>
      <c r="F8" s="94"/>
      <c r="G8" s="111">
        <f>G10</f>
        <v>98</v>
      </c>
      <c r="H8" s="94"/>
      <c r="I8" s="94"/>
      <c r="J8" s="94"/>
      <c r="K8" s="94"/>
      <c r="L8" s="94"/>
      <c r="M8" s="94"/>
      <c r="N8" s="94"/>
      <c r="O8" s="94"/>
    </row>
    <row r="9" spans="1:15" ht="12.75" customHeight="1">
      <c r="A9" s="94"/>
      <c r="B9" s="112" t="s">
        <v>249</v>
      </c>
      <c r="C9" s="112" t="s">
        <v>250</v>
      </c>
      <c r="D9" s="110">
        <f>E9+G9+M9+I9</f>
        <v>15.5</v>
      </c>
      <c r="E9" s="113">
        <v>15.5</v>
      </c>
      <c r="F9" s="94"/>
      <c r="G9" s="113">
        <v>0</v>
      </c>
      <c r="H9" s="94"/>
      <c r="I9" s="94"/>
      <c r="J9" s="94"/>
      <c r="K9" s="94"/>
      <c r="L9" s="94"/>
      <c r="M9" s="94"/>
      <c r="N9" s="94"/>
      <c r="O9" s="94"/>
    </row>
    <row r="10" spans="1:15" ht="12.75" customHeight="1">
      <c r="A10" s="94"/>
      <c r="B10" s="112" t="s">
        <v>251</v>
      </c>
      <c r="C10" s="112" t="s">
        <v>252</v>
      </c>
      <c r="D10" s="110">
        <f>E10+G10+M10+I10</f>
        <v>98</v>
      </c>
      <c r="E10" s="113">
        <v>0</v>
      </c>
      <c r="F10" s="94"/>
      <c r="G10" s="113">
        <v>98</v>
      </c>
      <c r="H10" s="94"/>
      <c r="I10" s="94"/>
      <c r="J10" s="94"/>
      <c r="K10" s="94"/>
      <c r="L10" s="94"/>
      <c r="M10" s="94"/>
      <c r="N10" s="94"/>
      <c r="O10" s="94"/>
    </row>
  </sheetData>
  <sheetProtection formatCells="0" formatColumns="0" formatRows="0"/>
  <mergeCells count="16">
    <mergeCell ref="A2:M2"/>
    <mergeCell ref="A4:C4"/>
    <mergeCell ref="D5:O5"/>
    <mergeCell ref="E6:F6"/>
    <mergeCell ref="K6:L6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67" t="s">
        <v>253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7" ht="1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Q2" s="97" t="s">
        <v>254</v>
      </c>
    </row>
    <row r="3" spans="1:17" ht="15.75" customHeight="1">
      <c r="A3" s="34" t="s">
        <v>24</v>
      </c>
      <c r="B3" s="34"/>
      <c r="C3" s="35"/>
      <c r="Q3" s="98" t="s">
        <v>25</v>
      </c>
    </row>
    <row r="4" spans="1:17" s="79" customFormat="1" ht="26.25" customHeight="1">
      <c r="A4" s="81" t="s">
        <v>75</v>
      </c>
      <c r="B4" s="81" t="s">
        <v>255</v>
      </c>
      <c r="C4" s="81" t="s">
        <v>256</v>
      </c>
      <c r="D4" s="81" t="s">
        <v>257</v>
      </c>
      <c r="E4" s="81" t="s">
        <v>258</v>
      </c>
      <c r="F4" s="82" t="s">
        <v>125</v>
      </c>
      <c r="G4" s="82"/>
      <c r="H4" s="82"/>
      <c r="I4" s="82"/>
      <c r="J4" s="82"/>
      <c r="K4" s="82"/>
      <c r="L4" s="82"/>
      <c r="M4" s="82"/>
      <c r="N4" s="82"/>
      <c r="O4" s="82"/>
      <c r="P4" s="95"/>
      <c r="Q4" s="95"/>
    </row>
    <row r="5" spans="1:17" s="79" customFormat="1" ht="40.5" customHeight="1">
      <c r="A5" s="83"/>
      <c r="B5" s="83"/>
      <c r="C5" s="83"/>
      <c r="D5" s="83"/>
      <c r="E5" s="83"/>
      <c r="F5" s="84" t="s">
        <v>78</v>
      </c>
      <c r="G5" s="39" t="s">
        <v>30</v>
      </c>
      <c r="H5" s="39"/>
      <c r="I5" s="39" t="s">
        <v>34</v>
      </c>
      <c r="J5" s="39" t="s">
        <v>36</v>
      </c>
      <c r="K5" s="39" t="s">
        <v>38</v>
      </c>
      <c r="L5" s="39" t="s">
        <v>40</v>
      </c>
      <c r="M5" s="39" t="s">
        <v>42</v>
      </c>
      <c r="N5" s="39"/>
      <c r="O5" s="39" t="s">
        <v>45</v>
      </c>
      <c r="P5" s="39" t="s">
        <v>47</v>
      </c>
      <c r="Q5" s="39" t="s">
        <v>49</v>
      </c>
    </row>
    <row r="6" spans="1:17" s="79" customFormat="1" ht="48" customHeight="1">
      <c r="A6" s="85"/>
      <c r="B6" s="85"/>
      <c r="C6" s="85"/>
      <c r="D6" s="85"/>
      <c r="E6" s="85">
        <f>SUM(E7:E12)</f>
        <v>0</v>
      </c>
      <c r="F6" s="86"/>
      <c r="G6" s="39" t="s">
        <v>81</v>
      </c>
      <c r="H6" s="39" t="s">
        <v>32</v>
      </c>
      <c r="I6" s="39"/>
      <c r="J6" s="39"/>
      <c r="K6" s="39"/>
      <c r="L6" s="39"/>
      <c r="M6" s="39" t="s">
        <v>81</v>
      </c>
      <c r="N6" s="96" t="s">
        <v>32</v>
      </c>
      <c r="O6" s="39"/>
      <c r="P6" s="39"/>
      <c r="Q6" s="39"/>
    </row>
    <row r="7" spans="1:17" s="79" customFormat="1" ht="30" customHeight="1">
      <c r="A7" s="82" t="s">
        <v>78</v>
      </c>
      <c r="B7" s="87"/>
      <c r="C7" s="88"/>
      <c r="D7" s="88" t="s">
        <v>259</v>
      </c>
      <c r="E7" s="89">
        <f>SUM(E8:E13)</f>
        <v>0</v>
      </c>
      <c r="F7" s="90" t="e">
        <f>I7</f>
        <v>#REF!</v>
      </c>
      <c r="G7" s="91"/>
      <c r="H7" s="92"/>
      <c r="I7" s="92" t="e">
        <f>#REF!+#REF!</f>
        <v>#REF!</v>
      </c>
      <c r="J7" s="92"/>
      <c r="K7" s="92"/>
      <c r="L7" s="92"/>
      <c r="M7" s="95"/>
      <c r="N7" s="95"/>
      <c r="O7" s="95"/>
      <c r="P7" s="95"/>
      <c r="Q7" s="95"/>
    </row>
    <row r="8" spans="1:17" s="79" customFormat="1" ht="21.75" customHeight="1">
      <c r="A8" s="88"/>
      <c r="B8" s="87"/>
      <c r="C8" s="88"/>
      <c r="D8" s="88"/>
      <c r="E8" s="89"/>
      <c r="F8" s="90"/>
      <c r="G8" s="91"/>
      <c r="H8" s="92"/>
      <c r="I8" s="92"/>
      <c r="J8" s="92"/>
      <c r="K8" s="92"/>
      <c r="L8" s="92"/>
      <c r="M8" s="95"/>
      <c r="N8" s="95"/>
      <c r="O8" s="95"/>
      <c r="P8" s="95"/>
      <c r="Q8" s="95"/>
    </row>
    <row r="9" spans="1:17" s="79" customFormat="1" ht="21.75" customHeight="1">
      <c r="A9" s="42" t="s">
        <v>238</v>
      </c>
      <c r="B9" s="87"/>
      <c r="C9" s="88"/>
      <c r="D9" s="88"/>
      <c r="E9" s="89"/>
      <c r="F9" s="90"/>
      <c r="G9" s="91"/>
      <c r="H9" s="92"/>
      <c r="I9" s="92"/>
      <c r="J9" s="92"/>
      <c r="K9" s="92"/>
      <c r="L9" s="92"/>
      <c r="M9" s="95"/>
      <c r="N9" s="95"/>
      <c r="O9" s="95"/>
      <c r="P9" s="95"/>
      <c r="Q9" s="95"/>
    </row>
    <row r="10" spans="1:17" s="79" customFormat="1" ht="21.75" customHeight="1">
      <c r="A10" s="88"/>
      <c r="B10" s="87"/>
      <c r="C10" s="88"/>
      <c r="D10" s="88"/>
      <c r="E10" s="89"/>
      <c r="F10" s="90"/>
      <c r="G10" s="91"/>
      <c r="H10" s="92"/>
      <c r="I10" s="92"/>
      <c r="J10" s="92"/>
      <c r="K10" s="92"/>
      <c r="L10" s="92"/>
      <c r="M10" s="95"/>
      <c r="N10" s="95"/>
      <c r="O10" s="95"/>
      <c r="P10" s="95"/>
      <c r="Q10" s="95"/>
    </row>
    <row r="11" spans="1:17" s="79" customFormat="1" ht="21.75" customHeight="1">
      <c r="A11" s="88"/>
      <c r="B11" s="87"/>
      <c r="C11" s="88"/>
      <c r="D11" s="88"/>
      <c r="E11" s="89"/>
      <c r="F11" s="90"/>
      <c r="G11" s="91"/>
      <c r="H11" s="92"/>
      <c r="I11" s="92"/>
      <c r="J11" s="92"/>
      <c r="K11" s="92"/>
      <c r="L11" s="92"/>
      <c r="M11" s="95"/>
      <c r="N11" s="95"/>
      <c r="O11" s="95"/>
      <c r="P11" s="95"/>
      <c r="Q11" s="95"/>
    </row>
    <row r="12" spans="1:17" ht="21.75" customHeight="1">
      <c r="A12" s="42"/>
      <c r="B12" s="93"/>
      <c r="C12" s="42"/>
      <c r="D12" s="42" t="s">
        <v>259</v>
      </c>
      <c r="E12" s="89">
        <f>SUM(E13:E17)</f>
        <v>0</v>
      </c>
      <c r="F12" s="90"/>
      <c r="G12" s="91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showGridLines="0" showZeros="0" zoomScale="70" zoomScaleNormal="70" workbookViewId="0" topLeftCell="A1">
      <selection activeCell="D11" sqref="D11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67" t="s">
        <v>260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9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51" t="s">
        <v>261</v>
      </c>
    </row>
    <row r="4" spans="1:12" ht="24" customHeight="1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53" t="s">
        <v>25</v>
      </c>
    </row>
    <row r="5" spans="1:12" ht="26.25" customHeight="1">
      <c r="A5" s="68" t="s">
        <v>75</v>
      </c>
      <c r="B5" s="69" t="s">
        <v>262</v>
      </c>
      <c r="C5" s="68" t="s">
        <v>263</v>
      </c>
      <c r="D5" s="68" t="s">
        <v>264</v>
      </c>
      <c r="E5" s="68" t="s">
        <v>265</v>
      </c>
      <c r="F5" s="68" t="s">
        <v>266</v>
      </c>
      <c r="G5" s="68" t="s">
        <v>267</v>
      </c>
      <c r="H5" s="70" t="s">
        <v>268</v>
      </c>
      <c r="I5" s="75" t="s">
        <v>125</v>
      </c>
      <c r="J5" s="76"/>
      <c r="K5" s="76"/>
      <c r="L5" s="77"/>
    </row>
    <row r="6" spans="1:12" ht="94.5" customHeight="1">
      <c r="A6" s="71"/>
      <c r="B6" s="72"/>
      <c r="C6" s="71"/>
      <c r="D6" s="71"/>
      <c r="E6" s="71"/>
      <c r="F6" s="71"/>
      <c r="G6" s="71"/>
      <c r="H6" s="73"/>
      <c r="I6" s="78" t="s">
        <v>269</v>
      </c>
      <c r="J6" s="78" t="s">
        <v>270</v>
      </c>
      <c r="K6" s="78" t="s">
        <v>271</v>
      </c>
      <c r="L6" s="78" t="s">
        <v>272</v>
      </c>
    </row>
    <row r="7" spans="1:12" ht="46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46.5" customHeight="1">
      <c r="A8" s="42" t="s">
        <v>238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46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46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46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</sheetData>
  <sheetProtection formatCells="0" formatColumns="0" formatRows="0"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9" t="s">
        <v>273</v>
      </c>
      <c r="B1" s="49"/>
      <c r="C1" s="49"/>
    </row>
    <row r="2" spans="1:3" ht="21" customHeight="1">
      <c r="A2" s="50"/>
      <c r="B2" s="50"/>
      <c r="C2" s="51" t="s">
        <v>274</v>
      </c>
    </row>
    <row r="3" spans="1:3" ht="24.75" customHeight="1">
      <c r="A3" s="52" t="s">
        <v>275</v>
      </c>
      <c r="B3" s="52"/>
      <c r="C3" s="53" t="s">
        <v>25</v>
      </c>
    </row>
    <row r="4" spans="1:16" s="47" customFormat="1" ht="30" customHeight="1">
      <c r="A4" s="54" t="s">
        <v>276</v>
      </c>
      <c r="B4" s="55" t="s">
        <v>277</v>
      </c>
      <c r="C4" s="56"/>
      <c r="F4" s="57"/>
      <c r="P4" s="57"/>
    </row>
    <row r="5" spans="1:16" s="47" customFormat="1" ht="43.5" customHeight="1">
      <c r="A5" s="54"/>
      <c r="B5" s="58" t="s">
        <v>278</v>
      </c>
      <c r="C5" s="59" t="s">
        <v>279</v>
      </c>
      <c r="E5" s="60">
        <v>3.6</v>
      </c>
      <c r="F5" s="61">
        <v>0</v>
      </c>
      <c r="G5" s="61">
        <v>0.6</v>
      </c>
      <c r="H5" s="60">
        <v>3</v>
      </c>
      <c r="I5" s="61">
        <v>0</v>
      </c>
      <c r="J5" s="60">
        <v>3</v>
      </c>
      <c r="K5" s="60">
        <v>9.4</v>
      </c>
      <c r="L5" s="61">
        <v>0</v>
      </c>
      <c r="M5" s="61">
        <v>0.7</v>
      </c>
      <c r="N5" s="60">
        <v>8.7</v>
      </c>
      <c r="O5" s="61">
        <v>0</v>
      </c>
      <c r="P5" s="60">
        <v>8.7</v>
      </c>
    </row>
    <row r="6" spans="1:16" s="47" customFormat="1" ht="34.5" customHeight="1">
      <c r="A6" s="42" t="s">
        <v>238</v>
      </c>
      <c r="B6" s="62"/>
      <c r="C6" s="63"/>
      <c r="E6" s="57"/>
      <c r="G6" s="57"/>
      <c r="I6" s="57"/>
      <c r="J6" s="57"/>
      <c r="K6" s="57"/>
      <c r="L6" s="57"/>
      <c r="M6" s="57"/>
      <c r="N6" s="57"/>
      <c r="O6" s="57"/>
      <c r="P6" s="57"/>
    </row>
    <row r="7" spans="1:16" s="48" customFormat="1" ht="34.5" customHeight="1">
      <c r="A7" s="64"/>
      <c r="B7" s="64">
        <v>0</v>
      </c>
      <c r="C7" s="65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O7" s="66"/>
      <c r="P7" s="66"/>
    </row>
    <row r="8" spans="1:16" s="48" customFormat="1" ht="34.5" customHeight="1">
      <c r="A8" s="62"/>
      <c r="B8" s="62"/>
      <c r="C8" s="63"/>
      <c r="D8" s="66"/>
      <c r="E8" s="66"/>
      <c r="G8" s="66"/>
      <c r="H8" s="66"/>
      <c r="I8" s="66"/>
      <c r="J8" s="66"/>
      <c r="K8" s="66"/>
      <c r="L8" s="66"/>
      <c r="M8" s="66"/>
      <c r="O8" s="66"/>
      <c r="P8" s="66"/>
    </row>
    <row r="9" spans="1:16" s="48" customFormat="1" ht="34.5" customHeight="1">
      <c r="A9" s="64"/>
      <c r="B9" s="64"/>
      <c r="C9" s="65"/>
      <c r="D9" s="66"/>
      <c r="E9" s="66"/>
      <c r="H9" s="66"/>
      <c r="I9" s="66"/>
      <c r="L9" s="66"/>
      <c r="N9" s="66"/>
      <c r="P9" s="66"/>
    </row>
    <row r="10" spans="1:9" s="48" customFormat="1" ht="34.5" customHeight="1">
      <c r="A10" s="62"/>
      <c r="B10" s="62"/>
      <c r="C10" s="63"/>
      <c r="D10" s="66"/>
      <c r="E10" s="66"/>
      <c r="F10" s="66"/>
      <c r="G10" s="66"/>
      <c r="H10" s="66"/>
      <c r="I10" s="66"/>
    </row>
    <row r="11" spans="1:8" s="48" customFormat="1" ht="34.5" customHeight="1">
      <c r="A11" s="64"/>
      <c r="B11" s="64"/>
      <c r="C11" s="65"/>
      <c r="D11" s="66"/>
      <c r="E11" s="66"/>
      <c r="F11" s="66"/>
      <c r="G11" s="66"/>
      <c r="H11" s="66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3" sqref="A3:C3"/>
    </sheetView>
  </sheetViews>
  <sheetFormatPr defaultColWidth="6.83203125" defaultRowHeight="19.5" customHeight="1"/>
  <cols>
    <col min="1" max="1" width="42.83203125" style="28" customWidth="1"/>
    <col min="2" max="2" width="7.66015625" style="29" customWidth="1"/>
    <col min="3" max="3" width="9.33203125" style="29" customWidth="1"/>
    <col min="4" max="4" width="12" style="29" customWidth="1"/>
    <col min="5" max="5" width="31.5" style="29" customWidth="1"/>
    <col min="6" max="6" width="18.16015625" style="29" customWidth="1"/>
    <col min="7" max="7" width="9" style="30" bestFit="1" customWidth="1"/>
    <col min="8" max="193" width="6.83203125" style="30" customWidth="1"/>
    <col min="194" max="194" width="6.83203125" style="0" customWidth="1"/>
  </cols>
  <sheetData>
    <row r="1" spans="1:6" s="25" customFormat="1" ht="36.75" customHeight="1">
      <c r="A1" s="31" t="s">
        <v>280</v>
      </c>
      <c r="B1" s="31"/>
      <c r="C1" s="31"/>
      <c r="D1" s="31"/>
      <c r="E1" s="31"/>
      <c r="F1" s="31"/>
    </row>
    <row r="2" spans="1:6" s="25" customFormat="1" ht="24" customHeight="1">
      <c r="A2" s="32"/>
      <c r="B2" s="32"/>
      <c r="C2" s="32"/>
      <c r="D2" s="32"/>
      <c r="E2" s="32"/>
      <c r="F2" s="33" t="s">
        <v>281</v>
      </c>
    </row>
    <row r="3" spans="1:6" s="25" customFormat="1" ht="15" customHeight="1">
      <c r="A3" s="34" t="s">
        <v>24</v>
      </c>
      <c r="B3" s="34"/>
      <c r="C3" s="35"/>
      <c r="D3" s="36"/>
      <c r="E3" s="36"/>
      <c r="F3" s="37" t="s">
        <v>25</v>
      </c>
    </row>
    <row r="4" spans="1:6" s="26" customFormat="1" ht="24" customHeight="1">
      <c r="A4" s="38" t="s">
        <v>75</v>
      </c>
      <c r="B4" s="39" t="s">
        <v>282</v>
      </c>
      <c r="C4" s="39"/>
      <c r="D4" s="39"/>
      <c r="E4" s="39" t="s">
        <v>92</v>
      </c>
      <c r="F4" s="40" t="s">
        <v>278</v>
      </c>
    </row>
    <row r="5" spans="1:6" s="26" customFormat="1" ht="24.75" customHeight="1">
      <c r="A5" s="38"/>
      <c r="B5" s="39"/>
      <c r="C5" s="39"/>
      <c r="D5" s="39"/>
      <c r="E5" s="39"/>
      <c r="F5" s="40"/>
    </row>
    <row r="6" spans="1:6" s="27" customFormat="1" ht="38.25" customHeight="1">
      <c r="A6" s="38"/>
      <c r="B6" s="41" t="s">
        <v>93</v>
      </c>
      <c r="C6" s="41" t="s">
        <v>94</v>
      </c>
      <c r="D6" s="41" t="s">
        <v>95</v>
      </c>
      <c r="E6" s="39"/>
      <c r="F6" s="40"/>
    </row>
    <row r="7" spans="1:6" ht="15" customHeight="1">
      <c r="A7" s="42" t="s">
        <v>238</v>
      </c>
      <c r="B7" s="43"/>
      <c r="C7" s="44"/>
      <c r="D7" s="43"/>
      <c r="E7" s="45"/>
      <c r="F7" s="46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0"/>
  <sheetViews>
    <sheetView zoomScale="87" zoomScaleNormal="87" workbookViewId="0" topLeftCell="A1">
      <selection activeCell="O7" sqref="O7"/>
    </sheetView>
  </sheetViews>
  <sheetFormatPr defaultColWidth="9.33203125" defaultRowHeight="11.25"/>
  <cols>
    <col min="1" max="1" width="22.5" style="3" customWidth="1"/>
    <col min="2" max="6" width="20.83203125" style="3" customWidth="1"/>
    <col min="7" max="7" width="25.83203125" style="3" customWidth="1"/>
    <col min="8" max="11" width="20.83203125" style="3" customWidth="1"/>
  </cols>
  <sheetData>
    <row r="1" spans="1:11" ht="47.25" customHeight="1">
      <c r="A1" s="4" t="s">
        <v>283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1.5" customHeight="1">
      <c r="A2" s="5" t="s">
        <v>284</v>
      </c>
      <c r="B2" s="6" t="s">
        <v>285</v>
      </c>
      <c r="C2" s="7"/>
      <c r="D2" s="5" t="s">
        <v>286</v>
      </c>
      <c r="E2" s="8" t="s">
        <v>287</v>
      </c>
      <c r="F2" s="7"/>
      <c r="G2" s="5" t="s">
        <v>288</v>
      </c>
      <c r="H2" s="9" t="s">
        <v>289</v>
      </c>
      <c r="I2" s="5"/>
      <c r="K2" s="23" t="s">
        <v>25</v>
      </c>
    </row>
    <row r="3" spans="1:11" ht="52.5" customHeight="1">
      <c r="A3" s="10" t="s">
        <v>247</v>
      </c>
      <c r="B3" s="10" t="s">
        <v>290</v>
      </c>
      <c r="C3" s="10" t="s">
        <v>291</v>
      </c>
      <c r="D3" s="10" t="s">
        <v>292</v>
      </c>
      <c r="E3" s="10" t="s">
        <v>293</v>
      </c>
      <c r="F3" s="10" t="s">
        <v>294</v>
      </c>
      <c r="G3" s="10" t="s">
        <v>295</v>
      </c>
      <c r="H3" s="10" t="s">
        <v>296</v>
      </c>
      <c r="I3" s="10" t="s">
        <v>297</v>
      </c>
      <c r="J3" s="10" t="s">
        <v>298</v>
      </c>
      <c r="K3" s="10" t="s">
        <v>299</v>
      </c>
    </row>
    <row r="4" spans="1:11" ht="14.25" customHeight="1">
      <c r="A4" s="11" t="s">
        <v>300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/>
    </row>
    <row r="5" spans="1:11" s="1" customFormat="1" ht="55.5" customHeight="1">
      <c r="A5" s="12" t="s">
        <v>251</v>
      </c>
      <c r="B5" s="13">
        <v>98</v>
      </c>
      <c r="C5" s="13">
        <v>0</v>
      </c>
      <c r="D5" s="13">
        <v>0</v>
      </c>
      <c r="E5" s="14">
        <v>98</v>
      </c>
      <c r="F5" s="14">
        <v>0</v>
      </c>
      <c r="G5" s="14">
        <v>0</v>
      </c>
      <c r="H5" s="14">
        <v>0</v>
      </c>
      <c r="I5" s="14">
        <v>0</v>
      </c>
      <c r="J5" s="13">
        <v>0</v>
      </c>
      <c r="K5" s="24"/>
    </row>
    <row r="6" spans="1:11" s="1" customFormat="1" ht="45" customHeight="1">
      <c r="A6" s="15" t="s">
        <v>301</v>
      </c>
      <c r="B6" s="16" t="s">
        <v>302</v>
      </c>
      <c r="C6" s="17"/>
      <c r="D6" s="17"/>
      <c r="E6" s="17"/>
      <c r="F6" s="17"/>
      <c r="G6" s="17"/>
      <c r="H6" s="17"/>
      <c r="I6" s="17"/>
      <c r="J6" s="17"/>
      <c r="K6" s="19"/>
    </row>
    <row r="7" spans="1:11" s="1" customFormat="1" ht="93.75" customHeight="1">
      <c r="A7" s="15" t="s">
        <v>303</v>
      </c>
      <c r="B7" s="18" t="s">
        <v>304</v>
      </c>
      <c r="C7" s="17"/>
      <c r="D7" s="17"/>
      <c r="E7" s="17"/>
      <c r="F7" s="19"/>
      <c r="G7" s="15" t="s">
        <v>305</v>
      </c>
      <c r="H7" s="18" t="s">
        <v>306</v>
      </c>
      <c r="I7" s="17"/>
      <c r="J7" s="17"/>
      <c r="K7" s="19"/>
    </row>
    <row r="8" spans="1:11" s="1" customFormat="1" ht="93.75" customHeight="1">
      <c r="A8" s="15" t="s">
        <v>307</v>
      </c>
      <c r="B8" s="18" t="s">
        <v>308</v>
      </c>
      <c r="C8" s="17"/>
      <c r="D8" s="17"/>
      <c r="E8" s="17"/>
      <c r="F8" s="19"/>
      <c r="G8" s="15" t="s">
        <v>309</v>
      </c>
      <c r="H8" s="18" t="s">
        <v>310</v>
      </c>
      <c r="I8" s="17"/>
      <c r="J8" s="17"/>
      <c r="K8" s="19"/>
    </row>
    <row r="9" spans="1:11" s="1" customFormat="1" ht="36" customHeight="1">
      <c r="A9" s="20" t="s">
        <v>311</v>
      </c>
      <c r="B9" s="20" t="s">
        <v>312</v>
      </c>
      <c r="C9" s="15" t="s">
        <v>313</v>
      </c>
      <c r="D9" s="18" t="s">
        <v>314</v>
      </c>
      <c r="E9" s="17"/>
      <c r="F9" s="19"/>
      <c r="G9" s="20" t="s">
        <v>315</v>
      </c>
      <c r="H9" s="15" t="s">
        <v>316</v>
      </c>
      <c r="I9" s="18" t="s">
        <v>317</v>
      </c>
      <c r="J9" s="17"/>
      <c r="K9" s="19"/>
    </row>
    <row r="10" spans="1:11" s="1" customFormat="1" ht="36" customHeight="1">
      <c r="A10" s="21"/>
      <c r="B10" s="21"/>
      <c r="C10" s="15" t="s">
        <v>318</v>
      </c>
      <c r="D10" s="18" t="s">
        <v>259</v>
      </c>
      <c r="E10" s="17"/>
      <c r="F10" s="19"/>
      <c r="G10" s="21"/>
      <c r="H10" s="15" t="s">
        <v>319</v>
      </c>
      <c r="I10" s="18" t="s">
        <v>320</v>
      </c>
      <c r="J10" s="17"/>
      <c r="K10" s="19"/>
    </row>
    <row r="11" spans="1:11" s="1" customFormat="1" ht="36" customHeight="1">
      <c r="A11" s="21"/>
      <c r="B11" s="21"/>
      <c r="C11" s="15" t="s">
        <v>321</v>
      </c>
      <c r="D11" s="18" t="s">
        <v>259</v>
      </c>
      <c r="E11" s="17"/>
      <c r="F11" s="19"/>
      <c r="G11" s="21"/>
      <c r="H11" s="15" t="s">
        <v>322</v>
      </c>
      <c r="I11" s="18" t="s">
        <v>259</v>
      </c>
      <c r="J11" s="17"/>
      <c r="K11" s="19"/>
    </row>
    <row r="12" spans="1:11" s="1" customFormat="1" ht="36" customHeight="1">
      <c r="A12" s="21"/>
      <c r="B12" s="21"/>
      <c r="C12" s="15" t="s">
        <v>323</v>
      </c>
      <c r="D12" s="18" t="s">
        <v>259</v>
      </c>
      <c r="E12" s="17"/>
      <c r="F12" s="19"/>
      <c r="G12" s="21"/>
      <c r="H12" s="15" t="s">
        <v>324</v>
      </c>
      <c r="I12" s="18" t="s">
        <v>259</v>
      </c>
      <c r="J12" s="17"/>
      <c r="K12" s="19"/>
    </row>
    <row r="13" spans="1:11" s="1" customFormat="1" ht="36" customHeight="1">
      <c r="A13" s="21"/>
      <c r="B13" s="21"/>
      <c r="C13" s="15" t="s">
        <v>325</v>
      </c>
      <c r="D13" s="18" t="s">
        <v>259</v>
      </c>
      <c r="E13" s="17"/>
      <c r="F13" s="19"/>
      <c r="G13" s="21"/>
      <c r="H13" s="15" t="s">
        <v>326</v>
      </c>
      <c r="I13" s="18" t="s">
        <v>259</v>
      </c>
      <c r="J13" s="17"/>
      <c r="K13" s="19"/>
    </row>
    <row r="14" spans="1:11" s="1" customFormat="1" ht="36" customHeight="1">
      <c r="A14" s="22"/>
      <c r="B14" s="22"/>
      <c r="C14" s="15" t="s">
        <v>327</v>
      </c>
      <c r="D14" s="18" t="s">
        <v>259</v>
      </c>
      <c r="E14" s="17"/>
      <c r="F14" s="19"/>
      <c r="G14" s="22"/>
      <c r="H14" s="15" t="s">
        <v>328</v>
      </c>
      <c r="I14" s="18" t="s">
        <v>259</v>
      </c>
      <c r="J14" s="17"/>
      <c r="K14" s="19"/>
    </row>
    <row r="16" spans="1:11" ht="14.25" customHeight="1">
      <c r="A16"/>
      <c r="B16"/>
      <c r="C16"/>
      <c r="D16"/>
      <c r="E16"/>
      <c r="F16"/>
      <c r="G16"/>
      <c r="H16"/>
      <c r="I16"/>
      <c r="J16"/>
      <c r="K16"/>
    </row>
    <row r="17" spans="1:11" ht="47.25" customHeight="1">
      <c r="A17" s="4" t="s">
        <v>283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1" customFormat="1" ht="31.5" customHeight="1">
      <c r="A18" s="5" t="s">
        <v>284</v>
      </c>
      <c r="B18" s="6" t="s">
        <v>285</v>
      </c>
      <c r="C18" s="7"/>
      <c r="D18" s="5" t="s">
        <v>286</v>
      </c>
      <c r="E18" s="8" t="s">
        <v>287</v>
      </c>
      <c r="F18" s="7"/>
      <c r="G18" s="5" t="s">
        <v>288</v>
      </c>
      <c r="H18" s="9" t="s">
        <v>289</v>
      </c>
      <c r="I18" s="5"/>
      <c r="K18" s="23" t="s">
        <v>25</v>
      </c>
    </row>
    <row r="19" spans="1:11" ht="52.5" customHeight="1">
      <c r="A19" s="10" t="s">
        <v>247</v>
      </c>
      <c r="B19" s="10" t="s">
        <v>290</v>
      </c>
      <c r="C19" s="10" t="s">
        <v>291</v>
      </c>
      <c r="D19" s="10" t="s">
        <v>292</v>
      </c>
      <c r="E19" s="10" t="s">
        <v>293</v>
      </c>
      <c r="F19" s="10" t="s">
        <v>294</v>
      </c>
      <c r="G19" s="10" t="s">
        <v>295</v>
      </c>
      <c r="H19" s="10" t="s">
        <v>296</v>
      </c>
      <c r="I19" s="10" t="s">
        <v>297</v>
      </c>
      <c r="J19" s="10" t="s">
        <v>298</v>
      </c>
      <c r="K19" s="10" t="s">
        <v>299</v>
      </c>
    </row>
    <row r="20" spans="1:11" ht="14.25" customHeight="1">
      <c r="A20" s="11" t="s">
        <v>300</v>
      </c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/>
    </row>
    <row r="21" spans="1:11" s="1" customFormat="1" ht="55.5" customHeight="1">
      <c r="A21" s="12" t="s">
        <v>249</v>
      </c>
      <c r="B21" s="13">
        <v>15.5</v>
      </c>
      <c r="C21" s="13">
        <v>15.5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3">
        <v>0</v>
      </c>
      <c r="K21" s="24"/>
    </row>
    <row r="22" spans="1:11" s="1" customFormat="1" ht="49.5" customHeight="1">
      <c r="A22" s="15" t="s">
        <v>301</v>
      </c>
      <c r="B22" s="18" t="s">
        <v>329</v>
      </c>
      <c r="C22" s="17"/>
      <c r="D22" s="17"/>
      <c r="E22" s="17"/>
      <c r="F22" s="17"/>
      <c r="G22" s="17"/>
      <c r="H22" s="17"/>
      <c r="I22" s="17"/>
      <c r="J22" s="17"/>
      <c r="K22" s="19"/>
    </row>
    <row r="23" spans="1:11" s="1" customFormat="1" ht="93.75" customHeight="1">
      <c r="A23" s="15" t="s">
        <v>303</v>
      </c>
      <c r="B23" s="18" t="s">
        <v>330</v>
      </c>
      <c r="C23" s="17"/>
      <c r="D23" s="17"/>
      <c r="E23" s="17"/>
      <c r="F23" s="19"/>
      <c r="G23" s="15" t="s">
        <v>305</v>
      </c>
      <c r="H23" s="18" t="s">
        <v>329</v>
      </c>
      <c r="I23" s="17"/>
      <c r="J23" s="17"/>
      <c r="K23" s="19"/>
    </row>
    <row r="24" spans="1:11" s="1" customFormat="1" ht="93.75" customHeight="1">
      <c r="A24" s="15" t="s">
        <v>307</v>
      </c>
      <c r="B24" s="18" t="s">
        <v>331</v>
      </c>
      <c r="C24" s="17"/>
      <c r="D24" s="17"/>
      <c r="E24" s="17"/>
      <c r="F24" s="19"/>
      <c r="G24" s="15" t="s">
        <v>309</v>
      </c>
      <c r="H24" s="18" t="s">
        <v>332</v>
      </c>
      <c r="I24" s="17"/>
      <c r="J24" s="17"/>
      <c r="K24" s="19"/>
    </row>
    <row r="25" spans="1:11" s="1" customFormat="1" ht="36" customHeight="1">
      <c r="A25" s="20" t="s">
        <v>311</v>
      </c>
      <c r="B25" s="20" t="s">
        <v>312</v>
      </c>
      <c r="C25" s="15" t="s">
        <v>313</v>
      </c>
      <c r="D25" s="18" t="s">
        <v>333</v>
      </c>
      <c r="E25" s="17"/>
      <c r="F25" s="19"/>
      <c r="G25" s="20" t="s">
        <v>315</v>
      </c>
      <c r="H25" s="15" t="s">
        <v>316</v>
      </c>
      <c r="I25" s="18" t="s">
        <v>334</v>
      </c>
      <c r="J25" s="17"/>
      <c r="K25" s="19"/>
    </row>
    <row r="26" spans="1:11" s="1" customFormat="1" ht="36" customHeight="1">
      <c r="A26" s="21"/>
      <c r="B26" s="21"/>
      <c r="C26" s="15" t="s">
        <v>318</v>
      </c>
      <c r="D26" s="18" t="s">
        <v>335</v>
      </c>
      <c r="E26" s="17"/>
      <c r="F26" s="19"/>
      <c r="G26" s="21"/>
      <c r="H26" s="15" t="s">
        <v>319</v>
      </c>
      <c r="I26" s="18" t="s">
        <v>336</v>
      </c>
      <c r="J26" s="17"/>
      <c r="K26" s="19"/>
    </row>
    <row r="27" spans="1:11" s="1" customFormat="1" ht="36" customHeight="1">
      <c r="A27" s="21"/>
      <c r="B27" s="21"/>
      <c r="C27" s="15" t="s">
        <v>321</v>
      </c>
      <c r="D27" s="18" t="s">
        <v>337</v>
      </c>
      <c r="E27" s="17"/>
      <c r="F27" s="19"/>
      <c r="G27" s="21"/>
      <c r="H27" s="15" t="s">
        <v>322</v>
      </c>
      <c r="I27" s="18" t="s">
        <v>259</v>
      </c>
      <c r="J27" s="17"/>
      <c r="K27" s="19"/>
    </row>
    <row r="28" spans="1:11" s="1" customFormat="1" ht="36" customHeight="1">
      <c r="A28" s="21"/>
      <c r="B28" s="21"/>
      <c r="C28" s="15" t="s">
        <v>323</v>
      </c>
      <c r="D28" s="18" t="s">
        <v>338</v>
      </c>
      <c r="E28" s="17"/>
      <c r="F28" s="19"/>
      <c r="G28" s="21"/>
      <c r="H28" s="15" t="s">
        <v>324</v>
      </c>
      <c r="I28" s="18" t="s">
        <v>259</v>
      </c>
      <c r="J28" s="17"/>
      <c r="K28" s="19"/>
    </row>
    <row r="29" spans="1:11" s="1" customFormat="1" ht="36" customHeight="1">
      <c r="A29" s="21"/>
      <c r="B29" s="21"/>
      <c r="C29" s="15" t="s">
        <v>325</v>
      </c>
      <c r="D29" s="18" t="s">
        <v>259</v>
      </c>
      <c r="E29" s="17"/>
      <c r="F29" s="19"/>
      <c r="G29" s="21"/>
      <c r="H29" s="15" t="s">
        <v>326</v>
      </c>
      <c r="I29" s="18" t="s">
        <v>259</v>
      </c>
      <c r="J29" s="17"/>
      <c r="K29" s="19"/>
    </row>
    <row r="30" spans="1:11" s="1" customFormat="1" ht="36" customHeight="1">
      <c r="A30" s="22"/>
      <c r="B30" s="22"/>
      <c r="C30" s="15" t="s">
        <v>327</v>
      </c>
      <c r="D30" s="18" t="s">
        <v>259</v>
      </c>
      <c r="E30" s="17"/>
      <c r="F30" s="19"/>
      <c r="G30" s="22"/>
      <c r="H30" s="15" t="s">
        <v>328</v>
      </c>
      <c r="I30" s="18" t="s">
        <v>259</v>
      </c>
      <c r="J30" s="17"/>
      <c r="K30" s="19"/>
    </row>
    <row r="32" s="2" customFormat="1" ht="14.25" customHeight="1"/>
  </sheetData>
  <sheetProtection/>
  <mergeCells count="46">
    <mergeCell ref="A1:K1"/>
    <mergeCell ref="B2:C2"/>
    <mergeCell ref="E2:F2"/>
    <mergeCell ref="B6:K6"/>
    <mergeCell ref="B7:F7"/>
    <mergeCell ref="H7:K7"/>
    <mergeCell ref="B8:F8"/>
    <mergeCell ref="H8:K8"/>
    <mergeCell ref="D9:F9"/>
    <mergeCell ref="I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A17:K17"/>
    <mergeCell ref="B18:C18"/>
    <mergeCell ref="E18:F18"/>
    <mergeCell ref="B22:K22"/>
    <mergeCell ref="B23:F23"/>
    <mergeCell ref="H23:K23"/>
    <mergeCell ref="B24:F24"/>
    <mergeCell ref="H24:K24"/>
    <mergeCell ref="D25:F25"/>
    <mergeCell ref="I25:K25"/>
    <mergeCell ref="D26:F26"/>
    <mergeCell ref="I26:K26"/>
    <mergeCell ref="D27:F27"/>
    <mergeCell ref="I27:K27"/>
    <mergeCell ref="D28:F28"/>
    <mergeCell ref="I28:K28"/>
    <mergeCell ref="D29:F29"/>
    <mergeCell ref="I29:K29"/>
    <mergeCell ref="D30:F30"/>
    <mergeCell ref="I30:K30"/>
    <mergeCell ref="A9:A14"/>
    <mergeCell ref="A25:A30"/>
    <mergeCell ref="B9:B14"/>
    <mergeCell ref="B25:B30"/>
    <mergeCell ref="G9:G14"/>
    <mergeCell ref="G25:G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紫色薰衣草</cp:lastModifiedBy>
  <cp:lastPrinted>2021-02-07T08:01:01Z</cp:lastPrinted>
  <dcterms:created xsi:type="dcterms:W3CDTF">2017-01-26T02:06:17Z</dcterms:created>
  <dcterms:modified xsi:type="dcterms:W3CDTF">2021-04-13T03:49:27Z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2CAA871D07344044A91B29E9D6EF9F7F</vt:lpwstr>
  </property>
</Properties>
</file>